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599" activeTab="1"/>
  </bookViews>
  <sheets>
    <sheet name="販売先単位" sheetId="1" r:id="rId1"/>
    <sheet name="年単位" sheetId="2" r:id="rId2"/>
  </sheets>
  <definedNames>
    <definedName name="_xlnm.Print_Area" localSheetId="1">'年単位'!$A$1:$AL$53</definedName>
    <definedName name="_xlnm.Print_Area" localSheetId="0">'販売先単位'!$A$1:$AL$53</definedName>
    <definedName name="Row1_1" localSheetId="1">'年単位'!$B$9</definedName>
    <definedName name="Row1_1">'販売先単位'!$B$9</definedName>
    <definedName name="Row1_10" localSheetId="1">'年単位'!$Y$9</definedName>
    <definedName name="Row1_10">'販売先単位'!$Y$9</definedName>
    <definedName name="Row1_11" localSheetId="1">'年単位'!$AA$9</definedName>
    <definedName name="Row1_11">'販売先単位'!$AA$9</definedName>
    <definedName name="Row1_12" localSheetId="1">'年単位'!$AC$9</definedName>
    <definedName name="Row1_12">'販売先単位'!$AC$9</definedName>
    <definedName name="Row1_13" localSheetId="1">'年単位'!$AE$9</definedName>
    <definedName name="Row1_13">'販売先単位'!$AE$9</definedName>
    <definedName name="Row1_14" localSheetId="1">'年単位'!$AG$9</definedName>
    <definedName name="Row1_14">'販売先単位'!$AG$9</definedName>
    <definedName name="Row1_2" localSheetId="1">'年単位'!$I$9</definedName>
    <definedName name="Row1_2">'販売先単位'!$I$9</definedName>
    <definedName name="Row1_3" localSheetId="1">'年単位'!$K$9</definedName>
    <definedName name="Row1_3">'販売先単位'!$K$9</definedName>
    <definedName name="Row1_4" localSheetId="1">'年単位'!$M$9</definedName>
    <definedName name="Row1_4">'販売先単位'!$M$9</definedName>
    <definedName name="Row1_5" localSheetId="1">'年単位'!$O$9</definedName>
    <definedName name="Row1_5">'販売先単位'!$O$9</definedName>
    <definedName name="Row1_6" localSheetId="1">'年単位'!$Q$9</definedName>
    <definedName name="Row1_6">'販売先単位'!$Q$9</definedName>
    <definedName name="Row1_7" localSheetId="1">'年単位'!$S$9</definedName>
    <definedName name="Row1_7">'販売先単位'!$S$9</definedName>
    <definedName name="Row1_8" localSheetId="1">'年単位'!$U$9</definedName>
    <definedName name="Row1_8">'販売先単位'!$U$9</definedName>
    <definedName name="Row1_9" localSheetId="1">'年単位'!$W$9</definedName>
    <definedName name="Row1_9">'販売先単位'!$W$9</definedName>
    <definedName name="Row10_1" localSheetId="1">'年単位'!$B$27</definedName>
    <definedName name="Row10_1">'販売先単位'!$B$27</definedName>
    <definedName name="Row10_10" localSheetId="1">'年単位'!$Y$27</definedName>
    <definedName name="Row10_10">'販売先単位'!$Y$27</definedName>
    <definedName name="Row10_11" localSheetId="1">'年単位'!$AA$27</definedName>
    <definedName name="Row10_11">'販売先単位'!$AA$27</definedName>
    <definedName name="Row10_12" localSheetId="1">'年単位'!$AC$27</definedName>
    <definedName name="Row10_12">'販売先単位'!$AC$27</definedName>
    <definedName name="Row10_13" localSheetId="1">'年単位'!$AE$27</definedName>
    <definedName name="Row10_13">'販売先単位'!$AE$27</definedName>
    <definedName name="Row10_14" localSheetId="1">'年単位'!$AG$27</definedName>
    <definedName name="Row10_14">'販売先単位'!$AG$27</definedName>
    <definedName name="Row10_2" localSheetId="1">'年単位'!$I$27</definedName>
    <definedName name="Row10_2">'販売先単位'!$I$27</definedName>
    <definedName name="Row10_3" localSheetId="1">'年単位'!$K$27</definedName>
    <definedName name="Row10_3">'販売先単位'!$K$27</definedName>
    <definedName name="Row10_4" localSheetId="1">'年単位'!$M$27</definedName>
    <definedName name="Row10_4">'販売先単位'!$M$27</definedName>
    <definedName name="Row10_5" localSheetId="1">'年単位'!$O$27</definedName>
    <definedName name="Row10_5">'販売先単位'!$O$27</definedName>
    <definedName name="Row10_6" localSheetId="1">'年単位'!$Q$27</definedName>
    <definedName name="Row10_6">'販売先単位'!$Q$27</definedName>
    <definedName name="Row10_7" localSheetId="1">'年単位'!$S$27</definedName>
    <definedName name="Row10_7">'販売先単位'!$S$27</definedName>
    <definedName name="Row10_8" localSheetId="1">'年単位'!$U$27</definedName>
    <definedName name="Row10_8">'販売先単位'!$U$27</definedName>
    <definedName name="Row10_9" localSheetId="1">'年単位'!$W$27</definedName>
    <definedName name="Row10_9">'販売先単位'!$W$27</definedName>
    <definedName name="Row11_1">'年単位'!$B$29</definedName>
    <definedName name="Row11_10">'年単位'!$Y$29</definedName>
    <definedName name="Row11_11">'年単位'!$AA$29</definedName>
    <definedName name="Row11_12">'年単位'!$AC$29</definedName>
    <definedName name="Row11_13">'年単位'!$AE$29</definedName>
    <definedName name="Row11_14">'年単位'!$AG$29</definedName>
    <definedName name="Row11_2">'年単位'!$I$29</definedName>
    <definedName name="Row11_3">'年単位'!$K$29</definedName>
    <definedName name="Row11_4">'年単位'!$M$29</definedName>
    <definedName name="Row11_5">'年単位'!$O$29</definedName>
    <definedName name="Row11_6">'年単位'!$Q$29</definedName>
    <definedName name="Row11_7">'年単位'!$S$29</definedName>
    <definedName name="Row11_8">'年単位'!$U$29</definedName>
    <definedName name="Row11_9">'年単位'!$W$29</definedName>
    <definedName name="Row12_1">'年単位'!$B$31</definedName>
    <definedName name="Row12_10">'年単位'!$Y$31</definedName>
    <definedName name="Row12_11">'年単位'!$AA$31</definedName>
    <definedName name="Row12_12">'年単位'!$AC$31</definedName>
    <definedName name="Row12_13">'年単位'!$AE$31</definedName>
    <definedName name="Row12_14">'年単位'!$AG$31</definedName>
    <definedName name="Row12_2">'年単位'!$I$31</definedName>
    <definedName name="Row12_3">'年単位'!$K$31</definedName>
    <definedName name="Row12_4">'年単位'!$M$31</definedName>
    <definedName name="Row12_5">'年単位'!$O$31</definedName>
    <definedName name="Row12_6">'年単位'!$Q$31</definedName>
    <definedName name="Row12_7">'年単位'!$S$31</definedName>
    <definedName name="Row12_8">'年単位'!$U$31</definedName>
    <definedName name="Row12_9">'年単位'!$W$31</definedName>
    <definedName name="Row2_1" localSheetId="1">'年単位'!$B$11</definedName>
    <definedName name="Row2_1">'販売先単位'!$B$11</definedName>
    <definedName name="Row2_10" localSheetId="1">'年単位'!$Y$11</definedName>
    <definedName name="Row2_10">'販売先単位'!$Y$11</definedName>
    <definedName name="Row2_11" localSheetId="1">'年単位'!$AA$11</definedName>
    <definedName name="Row2_11">'販売先単位'!$AA$11</definedName>
    <definedName name="Row2_12" localSheetId="1">'年単位'!$AC$11</definedName>
    <definedName name="Row2_12">'販売先単位'!$AC$11</definedName>
    <definedName name="Row2_13" localSheetId="1">'年単位'!$AE$11</definedName>
    <definedName name="Row2_13">'販売先単位'!$AE$11</definedName>
    <definedName name="Row2_14" localSheetId="1">'年単位'!$AG$11</definedName>
    <definedName name="Row2_14">'販売先単位'!$AG$11</definedName>
    <definedName name="Row2_2" localSheetId="1">'年単位'!$I$11</definedName>
    <definedName name="Row2_2">'販売先単位'!$I$11</definedName>
    <definedName name="Row2_3" localSheetId="1">'年単位'!$K$11</definedName>
    <definedName name="Row2_3">'販売先単位'!$K$11</definedName>
    <definedName name="Row2_4" localSheetId="1">'年単位'!$M$11</definedName>
    <definedName name="Row2_4">'販売先単位'!$M$11</definedName>
    <definedName name="Row2_5" localSheetId="1">'年単位'!$O$11</definedName>
    <definedName name="Row2_5">'販売先単位'!$O$11</definedName>
    <definedName name="Row2_6" localSheetId="1">'年単位'!$Q$11</definedName>
    <definedName name="Row2_6">'販売先単位'!$Q$11</definedName>
    <definedName name="Row2_7" localSheetId="1">'年単位'!$S$11</definedName>
    <definedName name="Row2_7">'販売先単位'!$S$11</definedName>
    <definedName name="Row2_8" localSheetId="1">'年単位'!$U$11</definedName>
    <definedName name="Row2_8">'販売先単位'!$U$11</definedName>
    <definedName name="Row2_9" localSheetId="1">'年単位'!$W$11</definedName>
    <definedName name="Row2_9">'販売先単位'!$W$11</definedName>
    <definedName name="Row3_1" localSheetId="1">'年単位'!$B$13</definedName>
    <definedName name="Row3_1">'販売先単位'!$B$13</definedName>
    <definedName name="Row3_10" localSheetId="1">'年単位'!$Y$13</definedName>
    <definedName name="Row3_10">'販売先単位'!$Y$13</definedName>
    <definedName name="Row3_11" localSheetId="1">'年単位'!$AA$13</definedName>
    <definedName name="Row3_11">'販売先単位'!$AA$13</definedName>
    <definedName name="Row3_12" localSheetId="1">'年単位'!$AC$13</definedName>
    <definedName name="Row3_12">'販売先単位'!$AC$13</definedName>
    <definedName name="Row3_13" localSheetId="1">'年単位'!$AE$13</definedName>
    <definedName name="Row3_13">'販売先単位'!$AE$13</definedName>
    <definedName name="Row3_14" localSheetId="1">'年単位'!$AG$13</definedName>
    <definedName name="Row3_14">'販売先単位'!$AG$13</definedName>
    <definedName name="Row3_2" localSheetId="1">'年単位'!$I$13</definedName>
    <definedName name="Row3_2">'販売先単位'!$I$13</definedName>
    <definedName name="Row3_3" localSheetId="1">'年単位'!$K$13</definedName>
    <definedName name="Row3_3">'販売先単位'!$K$13</definedName>
    <definedName name="Row3_4" localSheetId="1">'年単位'!$M$13</definedName>
    <definedName name="Row3_4">'販売先単位'!$M$13</definedName>
    <definedName name="Row3_5" localSheetId="1">'年単位'!$O$13</definedName>
    <definedName name="Row3_5">'販売先単位'!$O$13</definedName>
    <definedName name="Row3_6" localSheetId="1">'年単位'!$Q$13</definedName>
    <definedName name="Row3_6">'販売先単位'!$Q$13</definedName>
    <definedName name="Row3_7" localSheetId="1">'年単位'!$S$13</definedName>
    <definedName name="Row3_7">'販売先単位'!$S$13</definedName>
    <definedName name="Row3_8" localSheetId="1">'年単位'!$U$13</definedName>
    <definedName name="Row3_8">'販売先単位'!$U$13</definedName>
    <definedName name="Row3_9" localSheetId="1">'年単位'!$W$13</definedName>
    <definedName name="Row3_9">'販売先単位'!$W$13</definedName>
    <definedName name="Row4_1" localSheetId="1">'年単位'!$B$15</definedName>
    <definedName name="Row4_1">'販売先単位'!$B$15</definedName>
    <definedName name="Row4_10" localSheetId="1">'年単位'!$Y$15</definedName>
    <definedName name="Row4_10">'販売先単位'!$Y$15</definedName>
    <definedName name="Row4_11" localSheetId="1">'年単位'!$AA$15</definedName>
    <definedName name="Row4_11">'販売先単位'!$AA$15</definedName>
    <definedName name="Row4_12" localSheetId="1">'年単位'!$AC$15</definedName>
    <definedName name="Row4_12">'販売先単位'!$AC$15</definedName>
    <definedName name="Row4_13" localSheetId="1">'年単位'!$AE$15</definedName>
    <definedName name="Row4_13">'販売先単位'!$AE$15</definedName>
    <definedName name="Row4_14" localSheetId="1">'年単位'!$AG$15</definedName>
    <definedName name="Row4_14">'販売先単位'!$AG$15</definedName>
    <definedName name="Row4_2" localSheetId="1">'年単位'!$I$15</definedName>
    <definedName name="Row4_2">'販売先単位'!$I$15</definedName>
    <definedName name="Row4_3" localSheetId="1">'年単位'!$K$15</definedName>
    <definedName name="Row4_3">'販売先単位'!$K$15</definedName>
    <definedName name="Row4_4" localSheetId="1">'年単位'!$M$15</definedName>
    <definedName name="Row4_4">'販売先単位'!$M$15</definedName>
    <definedName name="Row4_5" localSheetId="1">'年単位'!$O$15</definedName>
    <definedName name="Row4_5">'販売先単位'!$O$15</definedName>
    <definedName name="Row4_6" localSheetId="1">'年単位'!$Q$15</definedName>
    <definedName name="Row4_6">'販売先単位'!$Q$15</definedName>
    <definedName name="Row4_7" localSheetId="1">'年単位'!$S$15</definedName>
    <definedName name="Row4_7">'販売先単位'!$S$15</definedName>
    <definedName name="Row4_8" localSheetId="1">'年単位'!$U$15</definedName>
    <definedName name="Row4_8">'販売先単位'!$U$15</definedName>
    <definedName name="Row4_9" localSheetId="1">'年単位'!$W$15</definedName>
    <definedName name="Row4_9">'販売先単位'!$W$15</definedName>
    <definedName name="Row5_1" localSheetId="1">'年単位'!$B$17</definedName>
    <definedName name="Row5_1">'販売先単位'!$B$17</definedName>
    <definedName name="Row5_10" localSheetId="1">'年単位'!$Y$17</definedName>
    <definedName name="Row5_10">'販売先単位'!$Y$17</definedName>
    <definedName name="Row5_11" localSheetId="1">'年単位'!$AA$17</definedName>
    <definedName name="Row5_11">'販売先単位'!$AA$17</definedName>
    <definedName name="Row5_12" localSheetId="1">'年単位'!$AC$17</definedName>
    <definedName name="Row5_12">'販売先単位'!$AC$17</definedName>
    <definedName name="Row5_13" localSheetId="1">'年単位'!$AE$17</definedName>
    <definedName name="Row5_13">'販売先単位'!$AE$17</definedName>
    <definedName name="Row5_14" localSheetId="1">'年単位'!$AG$17</definedName>
    <definedName name="Row5_14">'販売先単位'!$AG$17</definedName>
    <definedName name="Row5_2" localSheetId="1">'年単位'!$I$17</definedName>
    <definedName name="Row5_2">'販売先単位'!$I$17</definedName>
    <definedName name="Row5_3" localSheetId="1">'年単位'!$K$17</definedName>
    <definedName name="Row5_3">'販売先単位'!$K$17</definedName>
    <definedName name="Row5_4" localSheetId="1">'年単位'!$M$17</definedName>
    <definedName name="Row5_4">'販売先単位'!$M$17</definedName>
    <definedName name="Row5_5" localSheetId="1">'年単位'!$O$17</definedName>
    <definedName name="Row5_5">'販売先単位'!$O$17</definedName>
    <definedName name="Row5_6" localSheetId="1">'年単位'!$Q$17</definedName>
    <definedName name="Row5_6">'販売先単位'!$Q$17</definedName>
    <definedName name="Row5_7" localSheetId="1">'年単位'!$S$17</definedName>
    <definedName name="Row5_7">'販売先単位'!$S$17</definedName>
    <definedName name="Row5_8" localSheetId="1">'年単位'!$U$17</definedName>
    <definedName name="Row5_8">'販売先単位'!$U$17</definedName>
    <definedName name="Row5_9" localSheetId="1">'年単位'!$W$17</definedName>
    <definedName name="Row5_9">'販売先単位'!$W$17</definedName>
    <definedName name="Row6_1" localSheetId="1">'年単位'!$B$19</definedName>
    <definedName name="Row6_1">'販売先単位'!$B$19</definedName>
    <definedName name="Row6_10" localSheetId="1">'年単位'!$Y$19</definedName>
    <definedName name="Row6_10">'販売先単位'!$Y$19</definedName>
    <definedName name="Row6_11" localSheetId="1">'年単位'!$AA$19</definedName>
    <definedName name="Row6_11">'販売先単位'!$AA$19</definedName>
    <definedName name="Row6_12" localSheetId="1">'年単位'!$AC$19</definedName>
    <definedName name="Row6_12">'販売先単位'!$AC$19</definedName>
    <definedName name="Row6_13" localSheetId="1">'年単位'!$AE$19</definedName>
    <definedName name="Row6_13">'販売先単位'!$AE$19</definedName>
    <definedName name="Row6_14" localSheetId="1">'年単位'!$AG$19</definedName>
    <definedName name="Row6_14">'販売先単位'!$AG$19</definedName>
    <definedName name="Row6_2" localSheetId="1">'年単位'!$I$19</definedName>
    <definedName name="Row6_2">'販売先単位'!$I$19</definedName>
    <definedName name="Row6_3" localSheetId="1">'年単位'!$K$19</definedName>
    <definedName name="Row6_3">'販売先単位'!$K$19</definedName>
    <definedName name="Row6_4" localSheetId="1">'年単位'!$M$19</definedName>
    <definedName name="Row6_4">'販売先単位'!$M$19</definedName>
    <definedName name="Row6_5" localSheetId="1">'年単位'!$O$19</definedName>
    <definedName name="Row6_5">'販売先単位'!$O$19</definedName>
    <definedName name="Row6_6" localSheetId="1">'年単位'!$Q$19</definedName>
    <definedName name="Row6_6">'販売先単位'!$Q$19</definedName>
    <definedName name="Row6_7" localSheetId="1">'年単位'!$S$19</definedName>
    <definedName name="Row6_7">'販売先単位'!$S$19</definedName>
    <definedName name="Row6_8" localSheetId="1">'年単位'!$U$19</definedName>
    <definedName name="Row6_8">'販売先単位'!$U$19</definedName>
    <definedName name="Row6_9" localSheetId="1">'年単位'!$W$19</definedName>
    <definedName name="Row6_9">'販売先単位'!$W$19</definedName>
    <definedName name="Row7_1" localSheetId="1">'年単位'!$B$21</definedName>
    <definedName name="Row7_1">'販売先単位'!$B$21</definedName>
    <definedName name="Row7_10" localSheetId="1">'年単位'!$Y$21</definedName>
    <definedName name="Row7_10">'販売先単位'!$Y$21</definedName>
    <definedName name="Row7_11" localSheetId="1">'年単位'!$AA$21</definedName>
    <definedName name="Row7_11">'販売先単位'!$AA$21</definedName>
    <definedName name="Row7_12" localSheetId="1">'年単位'!$AC$21</definedName>
    <definedName name="Row7_12">'販売先単位'!$AC$21</definedName>
    <definedName name="Row7_13" localSheetId="1">'年単位'!$AE$21</definedName>
    <definedName name="Row7_13">'販売先単位'!$AE$21</definedName>
    <definedName name="Row7_14" localSheetId="1">'年単位'!$AG$21</definedName>
    <definedName name="Row7_14">'販売先単位'!$AG$21</definedName>
    <definedName name="Row7_2" localSheetId="1">'年単位'!$I$21</definedName>
    <definedName name="Row7_2">'販売先単位'!$I$21</definedName>
    <definedName name="Row7_3" localSheetId="1">'年単位'!$K$21</definedName>
    <definedName name="Row7_3">'販売先単位'!$K$21</definedName>
    <definedName name="Row7_4" localSheetId="1">'年単位'!$M$21</definedName>
    <definedName name="Row7_4">'販売先単位'!$M$21</definedName>
    <definedName name="Row7_5" localSheetId="1">'年単位'!$O$21</definedName>
    <definedName name="Row7_5">'販売先単位'!$O$21</definedName>
    <definedName name="Row7_6" localSheetId="1">'年単位'!$Q$21</definedName>
    <definedName name="Row7_6">'販売先単位'!$Q$21</definedName>
    <definedName name="Row7_7" localSheetId="1">'年単位'!$S$21</definedName>
    <definedName name="Row7_7">'販売先単位'!$S$21</definedName>
    <definedName name="Row7_8" localSheetId="1">'年単位'!$U$21</definedName>
    <definedName name="Row7_8">'販売先単位'!$U$21</definedName>
    <definedName name="Row7_9" localSheetId="1">'年単位'!$W$21</definedName>
    <definedName name="Row7_9">'販売先単位'!$W$21</definedName>
    <definedName name="Row8_1" localSheetId="1">'年単位'!$B$23</definedName>
    <definedName name="Row8_1">'販売先単位'!$B$23</definedName>
    <definedName name="Row8_10" localSheetId="1">'年単位'!$Y$23</definedName>
    <definedName name="Row8_10">'販売先単位'!$Y$23</definedName>
    <definedName name="Row8_11" localSheetId="1">'年単位'!$AA$23</definedName>
    <definedName name="Row8_11">'販売先単位'!$AA$23</definedName>
    <definedName name="Row8_12" localSheetId="1">'年単位'!$AC$23</definedName>
    <definedName name="Row8_12">'販売先単位'!$AC$23</definedName>
    <definedName name="Row8_13" localSheetId="1">'年単位'!$AE$23</definedName>
    <definedName name="Row8_13">'販売先単位'!$AE$23</definedName>
    <definedName name="Row8_14" localSheetId="1">'年単位'!$AG$23</definedName>
    <definedName name="Row8_14">'販売先単位'!$AG$23</definedName>
    <definedName name="Row8_2" localSheetId="1">'年単位'!$I$23</definedName>
    <definedName name="Row8_2">'販売先単位'!$I$23</definedName>
    <definedName name="Row8_3" localSheetId="1">'年単位'!$K$23</definedName>
    <definedName name="Row8_3">'販売先単位'!$K$23</definedName>
    <definedName name="Row8_4" localSheetId="1">'年単位'!$M$23</definedName>
    <definedName name="Row8_4">'販売先単位'!$M$23</definedName>
    <definedName name="Row8_5" localSheetId="1">'年単位'!$O$23</definedName>
    <definedName name="Row8_5">'販売先単位'!$O$23</definedName>
    <definedName name="Row8_6" localSheetId="1">'年単位'!$Q$23</definedName>
    <definedName name="Row8_6">'販売先単位'!$Q$23</definedName>
    <definedName name="Row8_7" localSheetId="1">'年単位'!$S$23</definedName>
    <definedName name="Row8_7">'販売先単位'!$S$23</definedName>
    <definedName name="Row8_8" localSheetId="1">'年単位'!$U$23</definedName>
    <definedName name="Row8_8">'販売先単位'!$U$23</definedName>
    <definedName name="Row8_9" localSheetId="1">'年単位'!$W$23</definedName>
    <definedName name="Row8_9">'販売先単位'!$W$23</definedName>
    <definedName name="Row9_1" localSheetId="1">'年単位'!$B$25</definedName>
    <definedName name="Row9_1">'販売先単位'!$B$25</definedName>
    <definedName name="Row9_10" localSheetId="1">'年単位'!$Y$25</definedName>
    <definedName name="Row9_10">'販売先単位'!$Y$25</definedName>
    <definedName name="Row9_11" localSheetId="1">'年単位'!$AA$25</definedName>
    <definedName name="Row9_11">'販売先単位'!$AA$25</definedName>
    <definedName name="Row9_12" localSheetId="1">'年単位'!$AC$25</definedName>
    <definedName name="Row9_12">'販売先単位'!$AC$25</definedName>
    <definedName name="Row9_13" localSheetId="1">'年単位'!$AE$25</definedName>
    <definedName name="Row9_13">'販売先単位'!$AE$25</definedName>
    <definedName name="Row9_14" localSheetId="1">'年単位'!$AG$25</definedName>
    <definedName name="Row9_14">'販売先単位'!$AG$25</definedName>
    <definedName name="Row9_2" localSheetId="1">'年単位'!$I$25</definedName>
    <definedName name="Row9_2">'販売先単位'!$I$25</definedName>
    <definedName name="Row9_3" localSheetId="1">'年単位'!$K$25</definedName>
    <definedName name="Row9_3">'販売先単位'!$K$25</definedName>
    <definedName name="Row9_4" localSheetId="1">'年単位'!$M$25</definedName>
    <definedName name="Row9_4">'販売先単位'!$M$25</definedName>
    <definedName name="Row9_5" localSheetId="1">'年単位'!$O$25</definedName>
    <definedName name="Row9_5">'販売先単位'!$O$25</definedName>
    <definedName name="Row9_6" localSheetId="1">'年単位'!$Q$25</definedName>
    <definedName name="Row9_6">'販売先単位'!$Q$25</definedName>
    <definedName name="Row9_7" localSheetId="1">'年単位'!$S$25</definedName>
    <definedName name="Row9_7">'販売先単位'!$S$25</definedName>
    <definedName name="Row9_8" localSheetId="1">'年単位'!$U$25</definedName>
    <definedName name="Row9_8">'販売先単位'!$U$25</definedName>
    <definedName name="Row9_9" localSheetId="1">'年単位'!$W$25</definedName>
    <definedName name="Row9_9">'販売先単位'!$W$25</definedName>
    <definedName name="sBranchName">'販売先単位'!$AG$5</definedName>
    <definedName name="sKessanYMD_0" localSheetId="1">'年単位'!$V$50</definedName>
    <definedName name="sKessanYMD_0">'販売先単位'!$V$50</definedName>
    <definedName name="sKessanYMD_1" localSheetId="1">'年単位'!$V$51</definedName>
    <definedName name="sKessanYMD_1">'販売先単位'!$V$51</definedName>
    <definedName name="sSakuseiYMD" localSheetId="1">'年単位'!$AC$4</definedName>
    <definedName name="sSakuseiYMD">'販売先単位'!$AC$4</definedName>
    <definedName name="sTorihikisakiName">'販売先単位'!$E$5</definedName>
    <definedName name="Tuki1" localSheetId="1">'年単位'!$I$7</definedName>
    <definedName name="Tuki1">'販売先単位'!$I$7</definedName>
    <definedName name="Tuki10" localSheetId="1">'年単位'!$AA$7</definedName>
    <definedName name="Tuki10">'販売先単位'!$AA$7</definedName>
    <definedName name="Tuki11" localSheetId="1">'年単位'!$AC$7</definedName>
    <definedName name="Tuki11">'販売先単位'!$AC$7</definedName>
    <definedName name="Tuki12" localSheetId="1">'年単位'!$AE$7</definedName>
    <definedName name="Tuki12">'販売先単位'!$AE$7</definedName>
    <definedName name="Tuki2" localSheetId="1">'年単位'!$K$7</definedName>
    <definedName name="Tuki2">'販売先単位'!$K$7</definedName>
    <definedName name="Tuki3" localSheetId="1">'年単位'!$M$7</definedName>
    <definedName name="Tuki3">'販売先単位'!$M$7</definedName>
    <definedName name="Tuki4" localSheetId="1">'年単位'!$O$7</definedName>
    <definedName name="Tuki4">'販売先単位'!$O$7</definedName>
    <definedName name="Tuki5" localSheetId="1">'年単位'!$Q$7</definedName>
    <definedName name="Tuki5">'販売先単位'!$Q$7</definedName>
    <definedName name="Tuki6" localSheetId="1">'年単位'!$S$7</definedName>
    <definedName name="Tuki6">'販売先単位'!$S$7</definedName>
    <definedName name="Tuki7" localSheetId="1">'年単位'!$U$7</definedName>
    <definedName name="Tuki7">'販売先単位'!$U$7</definedName>
    <definedName name="Tuki8" localSheetId="1">'年単位'!$W$7</definedName>
    <definedName name="Tuki8">'販売先単位'!$W$7</definedName>
    <definedName name="Tuki9" localSheetId="1">'年単位'!$Y$7</definedName>
    <definedName name="Tuki9">'販売先単位'!$Y$7</definedName>
    <definedName name="Zkingaku1">'販売先単位'!$I$31</definedName>
    <definedName name="Zkingaku10">'販売先単位'!$AA$31</definedName>
    <definedName name="Zkingaku11">'販売先単位'!$AC$31</definedName>
    <definedName name="Zkingaku12">'販売先単位'!$AE$31</definedName>
    <definedName name="Zkingaku2">'販売先単位'!$K$31</definedName>
    <definedName name="Zkingaku3">'販売先単位'!$M$31</definedName>
    <definedName name="Zkingaku4">'販売先単位'!$O$31</definedName>
    <definedName name="Zkingaku5">'販売先単位'!$Q$31</definedName>
    <definedName name="Zkingaku6">'販売先単位'!$S$31</definedName>
    <definedName name="Zkingaku7">'販売先単位'!$U$31</definedName>
    <definedName name="Zkingaku8">'販売先単位'!$W$31</definedName>
    <definedName name="Zkingaku9">'販売先単位'!$Y$31</definedName>
  </definedNames>
  <calcPr fullCalcOnLoad="1"/>
</workbook>
</file>

<file path=xl/sharedStrings.xml><?xml version="1.0" encoding="utf-8"?>
<sst xmlns="http://schemas.openxmlformats.org/spreadsheetml/2006/main" count="74" uniqueCount="45">
  <si>
    <t>取引先名</t>
  </si>
  <si>
    <t>　</t>
  </si>
  <si>
    <t>自</t>
  </si>
  <si>
    <t>月分　</t>
  </si>
  <si>
    <t>当期売上実績</t>
  </si>
  <si>
    <t>前期売上実績</t>
  </si>
  <si>
    <t>)</t>
  </si>
  <si>
    <t>(作成日</t>
  </si>
  <si>
    <t>店名</t>
  </si>
  <si>
    <t>売上回収</t>
  </si>
  <si>
    <t>　販売先</t>
  </si>
  <si>
    <t>サイト</t>
  </si>
  <si>
    <t>合計</t>
  </si>
  <si>
    <t>前年同月</t>
  </si>
  <si>
    <t xml:space="preserve"> 売 上 推 移 グ ラ フ 表 </t>
  </si>
  <si>
    <t xml:space="preserve"> 単位</t>
  </si>
  <si>
    <t xml:space="preserve">月次 </t>
  </si>
  <si>
    <t>決　算　期</t>
  </si>
  <si>
    <t>●</t>
  </si>
  <si>
    <t>至</t>
  </si>
  <si>
    <t>▲</t>
  </si>
  <si>
    <t>単位：千円</t>
  </si>
  <si>
    <t>当期売上実績</t>
  </si>
  <si>
    <t>前期売上実績</t>
  </si>
  <si>
    <t>月</t>
  </si>
  <si>
    <t xml:space="preserve"> 月 別 売 上 推 移 表 </t>
  </si>
  <si>
    <t xml:space="preserve">     年   月   日</t>
  </si>
  <si>
    <t>月</t>
  </si>
  <si>
    <t>(作成日</t>
  </si>
  <si>
    <t>単位：千円</t>
  </si>
  <si>
    <t>店名</t>
  </si>
  <si>
    <t>月分　</t>
  </si>
  <si>
    <t>売上回収</t>
  </si>
  <si>
    <t>サイト</t>
  </si>
  <si>
    <t xml:space="preserve"> 売 上 推 移 グ ラ フ 表 </t>
  </si>
  <si>
    <t xml:space="preserve"> 単位</t>
  </si>
  <si>
    <t xml:space="preserve">月次 </t>
  </si>
  <si>
    <t>決　算　期</t>
  </si>
  <si>
    <t>自</t>
  </si>
  <si>
    <t xml:space="preserve">     年   月   日</t>
  </si>
  <si>
    <t>至</t>
  </si>
  <si>
    <t xml:space="preserve">     年   月   日</t>
  </si>
  <si>
    <t>[融資部整理番号7741]</t>
  </si>
  <si>
    <t>　年</t>
  </si>
  <si>
    <t>[融資整理番号7741]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</si>
</sst>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#,###,###"/>
    <numFmt numFmtId="179" formatCode="##,###,##0"/>
    <numFmt numFmtId="180" formatCode="#,###"/>
    <numFmt numFmtId="181" formatCode="??,???,??0"/>
    <numFmt numFmtId="182" formatCode="0#&quot;月&quot;"/>
    <numFmt numFmtId="183" formatCode="0_);[Red]\(0\)"/>
    <numFmt numFmtId="184" formatCode="0#"/>
    <numFmt numFmtId="185" formatCode="@&quot;月&quot;"/>
    <numFmt numFmtId="186" formatCode="[$-411]ggge&quot;年&quot;mm&quot;月&quot;d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1"/>
      <color indexed="9"/>
      <name val="ＭＳ 明朝"/>
      <family val="1"/>
    </font>
    <font>
      <b/>
      <u val="single"/>
      <sz val="14"/>
      <name val="ＭＳ 明朝"/>
      <family val="1"/>
    </font>
    <font>
      <b/>
      <sz val="8"/>
      <name val="ＭＳ 明朝"/>
      <family val="1"/>
    </font>
    <font>
      <b/>
      <sz val="6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4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5.5"/>
      <color indexed="8"/>
      <name val="ＭＳ 明朝"/>
      <family val="1"/>
    </font>
    <font>
      <sz val="7.3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quotePrefix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 textRotation="255"/>
    </xf>
    <xf numFmtId="49" fontId="6" fillId="0" borderId="12" xfId="0" applyNumberFormat="1" applyFont="1" applyFill="1" applyBorder="1" applyAlignment="1">
      <alignment horizontal="center" vertical="center" textRotation="255"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Continuous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textRotation="255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textRotation="255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textRotation="255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textRotation="255"/>
    </xf>
    <xf numFmtId="49" fontId="6" fillId="0" borderId="0" xfId="0" applyNumberFormat="1" applyFont="1" applyFill="1" applyBorder="1" applyAlignment="1">
      <alignment horizontal="right" vertical="center" textRotation="255"/>
    </xf>
    <xf numFmtId="49" fontId="2" fillId="0" borderId="18" xfId="0" applyNumberFormat="1" applyFont="1" applyFill="1" applyBorder="1" applyAlignment="1">
      <alignment horizontal="center" vertical="center" textRotation="255"/>
    </xf>
    <xf numFmtId="49" fontId="2" fillId="0" borderId="19" xfId="0" applyNumberFormat="1" applyFont="1" applyFill="1" applyBorder="1" applyAlignment="1">
      <alignment horizontal="center" vertical="center" textRotation="255"/>
    </xf>
    <xf numFmtId="49" fontId="6" fillId="0" borderId="19" xfId="0" applyNumberFormat="1" applyFont="1" applyFill="1" applyBorder="1" applyAlignment="1">
      <alignment horizontal="center" vertical="center" textRotation="255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center" vertical="center" textRotation="255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 quotePrefix="1">
      <alignment/>
    </xf>
    <xf numFmtId="18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 quotePrefix="1">
      <alignment/>
    </xf>
    <xf numFmtId="49" fontId="6" fillId="0" borderId="21" xfId="0" applyNumberFormat="1" applyFont="1" applyFill="1" applyBorder="1" applyAlignment="1">
      <alignment horizontal="left" vertical="center" shrinkToFit="1"/>
    </xf>
    <xf numFmtId="49" fontId="6" fillId="0" borderId="22" xfId="0" applyNumberFormat="1" applyFont="1" applyFill="1" applyBorder="1" applyAlignment="1">
      <alignment horizontal="left" vertical="center" shrinkToFit="1"/>
    </xf>
    <xf numFmtId="49" fontId="6" fillId="0" borderId="23" xfId="0" applyNumberFormat="1" applyFont="1" applyFill="1" applyBorder="1" applyAlignment="1">
      <alignment horizontal="left" vertical="center" shrinkToFit="1"/>
    </xf>
    <xf numFmtId="49" fontId="6" fillId="0" borderId="15" xfId="0" applyNumberFormat="1" applyFont="1" applyFill="1" applyBorder="1" applyAlignment="1">
      <alignment horizontal="left" vertical="center" shrinkToFit="1"/>
    </xf>
    <xf numFmtId="49" fontId="6" fillId="0" borderId="19" xfId="0" applyNumberFormat="1" applyFont="1" applyFill="1" applyBorder="1" applyAlignment="1">
      <alignment horizontal="left" vertical="center" shrinkToFit="1"/>
    </xf>
    <xf numFmtId="49" fontId="6" fillId="0" borderId="20" xfId="0" applyNumberFormat="1" applyFont="1" applyFill="1" applyBorder="1" applyAlignment="1">
      <alignment horizontal="left" vertical="center" shrinkToFit="1"/>
    </xf>
    <xf numFmtId="49" fontId="6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5" xfId="0" applyNumberFormat="1" applyFont="1" applyFill="1" applyBorder="1" applyAlignment="1" applyProtection="1">
      <alignment horizontal="left" vertical="center" shrinkToFit="1"/>
      <protection locked="0"/>
    </xf>
    <xf numFmtId="186" fontId="6" fillId="0" borderId="0" xfId="0" applyNumberFormat="1" applyFont="1" applyFill="1" applyBorder="1" applyAlignment="1" applyProtection="1">
      <alignment horizontal="right" vertical="center"/>
      <protection locked="0"/>
    </xf>
    <xf numFmtId="186" fontId="6" fillId="0" borderId="12" xfId="0" applyNumberFormat="1" applyFont="1" applyFill="1" applyBorder="1" applyAlignment="1" applyProtection="1">
      <alignment horizontal="right" vertical="center"/>
      <protection locked="0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9" xfId="0" applyNumberFormat="1" applyFont="1" applyFill="1" applyBorder="1" applyAlignment="1" applyProtection="1">
      <alignment horizontal="right" vertical="center" shrinkToFit="1"/>
      <protection locked="0"/>
    </xf>
    <xf numFmtId="182" fontId="6" fillId="0" borderId="0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shrinkToFit="1"/>
    </xf>
    <xf numFmtId="176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0" xfId="0" applyNumberFormat="1" applyFont="1" applyFill="1" applyBorder="1" applyAlignment="1">
      <alignment horizontal="distributed" vertical="center"/>
    </xf>
    <xf numFmtId="49" fontId="2" fillId="0" borderId="22" xfId="0" applyNumberFormat="1" applyFont="1" applyFill="1" applyBorder="1" applyAlignment="1">
      <alignment horizontal="distributed" vertical="center"/>
    </xf>
    <xf numFmtId="49" fontId="2" fillId="0" borderId="31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32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 shrinkToFit="1"/>
    </xf>
    <xf numFmtId="49" fontId="6" fillId="0" borderId="12" xfId="0" applyNumberFormat="1" applyFont="1" applyFill="1" applyBorder="1" applyAlignment="1">
      <alignment horizontal="left" vertical="center" shrinkToFit="1"/>
    </xf>
    <xf numFmtId="49" fontId="10" fillId="0" borderId="12" xfId="0" applyNumberFormat="1" applyFont="1" applyFill="1" applyBorder="1" applyAlignment="1">
      <alignment horizontal="left" vertical="center" shrinkToFit="1"/>
    </xf>
    <xf numFmtId="49" fontId="10" fillId="0" borderId="16" xfId="0" applyNumberFormat="1" applyFont="1" applyFill="1" applyBorder="1" applyAlignment="1">
      <alignment horizontal="left" vertical="center" shrinkToFit="1"/>
    </xf>
    <xf numFmtId="49" fontId="10" fillId="0" borderId="19" xfId="0" applyNumberFormat="1" applyFont="1" applyFill="1" applyBorder="1" applyAlignment="1">
      <alignment horizontal="left" vertical="center" shrinkToFit="1"/>
    </xf>
    <xf numFmtId="49" fontId="10" fillId="0" borderId="20" xfId="0" applyNumberFormat="1" applyFont="1" applyFill="1" applyBorder="1" applyAlignment="1">
      <alignment horizontal="left" vertical="center" shrinkToFit="1"/>
    </xf>
    <xf numFmtId="49" fontId="6" fillId="0" borderId="14" xfId="0" applyNumberFormat="1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76" fontId="6" fillId="0" borderId="33" xfId="0" applyNumberFormat="1" applyFont="1" applyFill="1" applyBorder="1" applyAlignment="1" applyProtection="1">
      <alignment horizontal="right" vertical="center" shrinkToFit="1"/>
      <protection locked="0"/>
    </xf>
    <xf numFmtId="184" fontId="6" fillId="0" borderId="14" xfId="0" applyNumberFormat="1" applyFont="1" applyFill="1" applyBorder="1" applyAlignment="1" applyProtection="1">
      <alignment horizontal="center" vertical="center"/>
      <protection locked="0"/>
    </xf>
    <xf numFmtId="184" fontId="6" fillId="0" borderId="24" xfId="0" applyNumberFormat="1" applyFont="1" applyFill="1" applyBorder="1" applyAlignment="1" applyProtection="1">
      <alignment horizontal="center" vertical="center"/>
      <protection locked="0"/>
    </xf>
    <xf numFmtId="182" fontId="6" fillId="0" borderId="28" xfId="0" applyNumberFormat="1" applyFont="1" applyFill="1" applyBorder="1" applyAlignment="1">
      <alignment horizontal="left" vertical="center"/>
    </xf>
    <xf numFmtId="182" fontId="6" fillId="0" borderId="34" xfId="0" applyNumberFormat="1" applyFont="1" applyFill="1" applyBorder="1" applyAlignment="1">
      <alignment horizontal="left" vertical="center"/>
    </xf>
    <xf numFmtId="182" fontId="6" fillId="0" borderId="13" xfId="0" applyNumberFormat="1" applyFont="1" applyFill="1" applyBorder="1" applyAlignment="1">
      <alignment horizontal="center" vertical="center"/>
    </xf>
    <xf numFmtId="182" fontId="6" fillId="0" borderId="18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textRotation="255"/>
    </xf>
    <xf numFmtId="49" fontId="3" fillId="0" borderId="19" xfId="0" applyNumberFormat="1" applyFont="1" applyFill="1" applyBorder="1" applyAlignment="1">
      <alignment horizontal="center" vertical="center" textRotation="255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12" xfId="0" applyNumberFormat="1" applyFont="1" applyFill="1" applyBorder="1" applyAlignment="1">
      <alignment horizontal="distributed" vertical="center"/>
    </xf>
    <xf numFmtId="49" fontId="2" fillId="0" borderId="28" xfId="0" applyNumberFormat="1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distributed" vertical="center"/>
    </xf>
    <xf numFmtId="49" fontId="2" fillId="0" borderId="19" xfId="0" applyNumberFormat="1" applyFont="1" applyFill="1" applyBorder="1" applyAlignment="1">
      <alignment horizontal="distributed" vertical="center"/>
    </xf>
    <xf numFmtId="49" fontId="2" fillId="0" borderId="29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7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>
      <alignment horizontal="distributed"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95"/>
          <c:w val="0.790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'販売先単位'!$AM$42</c:f>
              <c:strCache>
                <c:ptCount val="1"/>
                <c:pt idx="0">
                  <c:v>当期売上実績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'販売先単位'!$AN$41:$AY$41</c:f>
              <c:numCache/>
            </c:numRef>
          </c:cat>
          <c:val>
            <c:numRef>
              <c:f>'販売先単位'!$AN$42:$AY$42</c:f>
              <c:numCache/>
            </c:numRef>
          </c:val>
          <c:smooth val="0"/>
        </c:ser>
        <c:ser>
          <c:idx val="1"/>
          <c:order val="1"/>
          <c:tx>
            <c:strRef>
              <c:f>'販売先単位'!$AM$43</c:f>
              <c:strCache>
                <c:ptCount val="1"/>
                <c:pt idx="0">
                  <c:v>前期売上実績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'販売先単位'!$AN$41:$AY$41</c:f>
              <c:numCache/>
            </c:numRef>
          </c:cat>
          <c:val>
            <c:numRef>
              <c:f>'販売先単位'!$AN$43:$AY$43</c:f>
              <c:numCache/>
            </c:numRef>
          </c:val>
          <c:smooth val="0"/>
        </c:ser>
        <c:marker val="1"/>
        <c:axId val="24701330"/>
        <c:axId val="20985379"/>
      </c:lineChart>
      <c:catAx>
        <c:axId val="247013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0985379"/>
        <c:crosses val="max"/>
        <c:auto val="1"/>
        <c:lblOffset val="100"/>
        <c:tickLblSkip val="1"/>
        <c:noMultiLvlLbl val="0"/>
      </c:catAx>
      <c:valAx>
        <c:axId val="209853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??,???,??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0133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91175"/>
          <c:w val="0.107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9"/>
          <c:w val="0.791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'年単位'!$AM$36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'年単位'!$AN$34:$AY$34</c:f>
              <c:numCache/>
            </c:numRef>
          </c:cat>
          <c:val>
            <c:numRef>
              <c:f>'年単位'!$AN$36:$AY$36</c:f>
              <c:numCache/>
            </c:numRef>
          </c:val>
          <c:smooth val="0"/>
        </c:ser>
        <c:ser>
          <c:idx val="1"/>
          <c:order val="1"/>
          <c:tx>
            <c:strRef>
              <c:f>'年単位'!$AM$37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'年単位'!$AN$34:$AY$34</c:f>
              <c:numCache/>
            </c:numRef>
          </c:cat>
          <c:val>
            <c:numRef>
              <c:f>'年単位'!$AN$37:$AY$37</c:f>
              <c:numCache/>
            </c:numRef>
          </c:val>
          <c:smooth val="0"/>
        </c:ser>
        <c:ser>
          <c:idx val="2"/>
          <c:order val="2"/>
          <c:tx>
            <c:strRef>
              <c:f>'年単位'!$AM$38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'年単位'!$AN$38:$AY$38</c:f>
              <c:numCache/>
            </c:numRef>
          </c:val>
          <c:smooth val="0"/>
        </c:ser>
        <c:ser>
          <c:idx val="3"/>
          <c:order val="3"/>
          <c:tx>
            <c:strRef>
              <c:f>'年単位'!$AM$39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'年単位'!$AN$34:$AY$34</c:f>
              <c:numCache/>
            </c:numRef>
          </c:cat>
          <c:val>
            <c:numRef>
              <c:f>'年単位'!$AN$39:$AY$39</c:f>
              <c:numCache/>
            </c:numRef>
          </c:val>
          <c:smooth val="0"/>
        </c:ser>
        <c:ser>
          <c:idx val="4"/>
          <c:order val="4"/>
          <c:tx>
            <c:strRef>
              <c:f>'年単位'!$AM$40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'年単位'!$AN$40:$AY$40</c:f>
              <c:numCache/>
            </c:numRef>
          </c:val>
          <c:smooth val="0"/>
        </c:ser>
        <c:ser>
          <c:idx val="5"/>
          <c:order val="5"/>
          <c:tx>
            <c:strRef>
              <c:f>'年単位'!$AM$41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'年単位'!$AN$41:$AY$41</c:f>
              <c:numCache/>
            </c:numRef>
          </c:val>
          <c:smooth val="0"/>
        </c:ser>
        <c:ser>
          <c:idx val="6"/>
          <c:order val="6"/>
          <c:tx>
            <c:strRef>
              <c:f>'年単位'!$AM$42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'年単位'!$AN$42:$AY$42</c:f>
              <c:numCache/>
            </c:numRef>
          </c:val>
          <c:smooth val="0"/>
        </c:ser>
        <c:ser>
          <c:idx val="7"/>
          <c:order val="7"/>
          <c:tx>
            <c:strRef>
              <c:f>'年単位'!$AM$43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'年単位'!$AN$43:$IV$43</c:f>
              <c:numCache/>
            </c:numRef>
          </c:val>
          <c:smooth val="0"/>
        </c:ser>
        <c:ser>
          <c:idx val="8"/>
          <c:order val="8"/>
          <c:tx>
            <c:strRef>
              <c:f>'年単位'!$AM$44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'年単位'!$AN$44:$AY$44</c:f>
              <c:numCache/>
            </c:numRef>
          </c:val>
          <c:smooth val="0"/>
        </c:ser>
        <c:ser>
          <c:idx val="9"/>
          <c:order val="9"/>
          <c:tx>
            <c:strRef>
              <c:f>'年単位'!$AM$45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'年単位'!$AN$45:$IV$45</c:f>
              <c:numCache/>
            </c:numRef>
          </c:val>
          <c:smooth val="0"/>
        </c:ser>
        <c:ser>
          <c:idx val="10"/>
          <c:order val="10"/>
          <c:tx>
            <c:strRef>
              <c:f>'年単位'!$AM$46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'年単位'!$AN$46:$AY$46</c:f>
              <c:numCache/>
            </c:numRef>
          </c:val>
          <c:smooth val="0"/>
        </c:ser>
        <c:ser>
          <c:idx val="11"/>
          <c:order val="11"/>
          <c:tx>
            <c:strRef>
              <c:f>'年単位'!$AM$47</c:f>
              <c:strCache>
                <c:ptCount val="1"/>
                <c:pt idx="0">
                  <c:v>　　　　　　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'年単位'!$AN$47:$AY$47</c:f>
              <c:numCache/>
            </c:numRef>
          </c:val>
          <c:smooth val="0"/>
        </c:ser>
        <c:marker val="1"/>
        <c:axId val="54650684"/>
        <c:axId val="22094109"/>
      </c:lineChart>
      <c:catAx>
        <c:axId val="546506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22094109"/>
        <c:crosses val="max"/>
        <c:auto val="1"/>
        <c:lblOffset val="100"/>
        <c:tickLblSkip val="1"/>
        <c:noMultiLvlLbl val="0"/>
      </c:catAx>
      <c:valAx>
        <c:axId val="220941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??,???,??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5068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981"/>
          <c:w val="0.13175"/>
          <c:h val="0.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36</xdr:col>
      <xdr:colOff>485775</xdr:colOff>
      <xdr:row>47</xdr:row>
      <xdr:rowOff>47625</xdr:rowOff>
    </xdr:to>
    <xdr:graphicFrame>
      <xdr:nvGraphicFramePr>
        <xdr:cNvPr id="1" name="グラフ 434"/>
        <xdr:cNvGraphicFramePr/>
      </xdr:nvGraphicFramePr>
      <xdr:xfrm>
        <a:off x="200025" y="6753225"/>
        <a:ext cx="86963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</xdr:row>
      <xdr:rowOff>9525</xdr:rowOff>
    </xdr:from>
    <xdr:to>
      <xdr:col>8</xdr:col>
      <xdr:colOff>0</xdr:colOff>
      <xdr:row>8</xdr:row>
      <xdr:rowOff>0</xdr:rowOff>
    </xdr:to>
    <xdr:sp>
      <xdr:nvSpPr>
        <xdr:cNvPr id="2" name="Line 47"/>
        <xdr:cNvSpPr>
          <a:spLocks/>
        </xdr:cNvSpPr>
      </xdr:nvSpPr>
      <xdr:spPr>
        <a:xfrm>
          <a:off x="200025" y="866775"/>
          <a:ext cx="120015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49</xdr:row>
      <xdr:rowOff>0</xdr:rowOff>
    </xdr:to>
    <xdr:sp>
      <xdr:nvSpPr>
        <xdr:cNvPr id="3" name="Line 428"/>
        <xdr:cNvSpPr>
          <a:spLocks/>
        </xdr:cNvSpPr>
      </xdr:nvSpPr>
      <xdr:spPr>
        <a:xfrm flipV="1">
          <a:off x="200025" y="11325225"/>
          <a:ext cx="12001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285750</xdr:colOff>
      <xdr:row>49</xdr:row>
      <xdr:rowOff>95250</xdr:rowOff>
    </xdr:from>
    <xdr:to>
      <xdr:col>34</xdr:col>
      <xdr:colOff>133350</xdr:colOff>
      <xdr:row>49</xdr:row>
      <xdr:rowOff>95250</xdr:rowOff>
    </xdr:to>
    <xdr:sp>
      <xdr:nvSpPr>
        <xdr:cNvPr id="4" name="Line 437"/>
        <xdr:cNvSpPr>
          <a:spLocks/>
        </xdr:cNvSpPr>
      </xdr:nvSpPr>
      <xdr:spPr>
        <a:xfrm>
          <a:off x="7543800" y="11763375"/>
          <a:ext cx="485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295275</xdr:colOff>
      <xdr:row>50</xdr:row>
      <xdr:rowOff>95250</xdr:rowOff>
    </xdr:from>
    <xdr:to>
      <xdr:col>34</xdr:col>
      <xdr:colOff>152400</xdr:colOff>
      <xdr:row>50</xdr:row>
      <xdr:rowOff>95250</xdr:rowOff>
    </xdr:to>
    <xdr:sp>
      <xdr:nvSpPr>
        <xdr:cNvPr id="5" name="Line 438"/>
        <xdr:cNvSpPr>
          <a:spLocks/>
        </xdr:cNvSpPr>
      </xdr:nvSpPr>
      <xdr:spPr>
        <a:xfrm>
          <a:off x="7553325" y="11934825"/>
          <a:ext cx="4953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123825</xdr:rowOff>
    </xdr:from>
    <xdr:to>
      <xdr:col>4</xdr:col>
      <xdr:colOff>57150</xdr:colOff>
      <xdr:row>1</xdr:row>
      <xdr:rowOff>257175</xdr:rowOff>
    </xdr:to>
    <xdr:pic>
      <xdr:nvPicPr>
        <xdr:cNvPr id="6" name="cmdClos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382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104775</xdr:colOff>
      <xdr:row>0</xdr:row>
      <xdr:rowOff>123825</xdr:rowOff>
    </xdr:from>
    <xdr:to>
      <xdr:col>9</xdr:col>
      <xdr:colOff>28575</xdr:colOff>
      <xdr:row>1</xdr:row>
      <xdr:rowOff>257175</xdr:rowOff>
    </xdr:to>
    <xdr:pic>
      <xdr:nvPicPr>
        <xdr:cNvPr id="7" name="cmdSav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12382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0</xdr:rowOff>
    </xdr:from>
    <xdr:to>
      <xdr:col>36</xdr:col>
      <xdr:colOff>485775</xdr:colOff>
      <xdr:row>47</xdr:row>
      <xdr:rowOff>47625</xdr:rowOff>
    </xdr:to>
    <xdr:graphicFrame>
      <xdr:nvGraphicFramePr>
        <xdr:cNvPr id="1" name="グラフ 1"/>
        <xdr:cNvGraphicFramePr/>
      </xdr:nvGraphicFramePr>
      <xdr:xfrm>
        <a:off x="200025" y="6753225"/>
        <a:ext cx="86963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</xdr:row>
      <xdr:rowOff>9525</xdr:rowOff>
    </xdr:from>
    <xdr:to>
      <xdr:col>8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866775"/>
          <a:ext cx="120015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0025" y="11325225"/>
          <a:ext cx="12001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RS7741">
    <pageSetUpPr fitToPage="1"/>
  </sheetPr>
  <dimension ref="A1:BR777"/>
  <sheetViews>
    <sheetView showGridLines="0" zoomScalePageLayoutView="0" workbookViewId="0" topLeftCell="A28">
      <selection activeCell="AK52" sqref="AK52"/>
    </sheetView>
  </sheetViews>
  <sheetFormatPr defaultColWidth="0" defaultRowHeight="13.5" zeroHeight="1"/>
  <cols>
    <col min="1" max="5" width="2.625" style="4" customWidth="1"/>
    <col min="6" max="6" width="2.625" style="4" hidden="1" customWidth="1"/>
    <col min="7" max="9" width="2.625" style="4" customWidth="1"/>
    <col min="10" max="10" width="4.125" style="4" customWidth="1"/>
    <col min="11" max="11" width="2.625" style="4" customWidth="1"/>
    <col min="12" max="12" width="4.125" style="4" customWidth="1"/>
    <col min="13" max="13" width="2.625" style="4" customWidth="1"/>
    <col min="14" max="14" width="4.125" style="4" customWidth="1"/>
    <col min="15" max="15" width="2.625" style="4" customWidth="1"/>
    <col min="16" max="16" width="4.125" style="4" customWidth="1"/>
    <col min="17" max="17" width="2.625" style="4" customWidth="1"/>
    <col min="18" max="18" width="4.125" style="4" customWidth="1"/>
    <col min="19" max="19" width="2.625" style="4" customWidth="1"/>
    <col min="20" max="20" width="4.125" style="4" customWidth="1"/>
    <col min="21" max="21" width="2.625" style="4" customWidth="1"/>
    <col min="22" max="22" width="4.125" style="4" customWidth="1"/>
    <col min="23" max="23" width="2.625" style="4" customWidth="1"/>
    <col min="24" max="24" width="4.125" style="4" customWidth="1"/>
    <col min="25" max="25" width="2.625" style="4" customWidth="1"/>
    <col min="26" max="26" width="4.125" style="4" customWidth="1"/>
    <col min="27" max="27" width="2.625" style="4" customWidth="1"/>
    <col min="28" max="28" width="4.125" style="4" customWidth="1"/>
    <col min="29" max="29" width="2.625" style="4" customWidth="1"/>
    <col min="30" max="30" width="4.125" style="4" customWidth="1"/>
    <col min="31" max="31" width="2.625" style="4" customWidth="1"/>
    <col min="32" max="32" width="4.125" style="4" customWidth="1"/>
    <col min="33" max="33" width="1.625" style="4" customWidth="1"/>
    <col min="34" max="34" width="2.625" style="4" customWidth="1"/>
    <col min="35" max="35" width="4.125" style="4" customWidth="1"/>
    <col min="36" max="36" width="2.625" style="4" customWidth="1"/>
    <col min="37" max="37" width="10.50390625" style="4" customWidth="1"/>
    <col min="38" max="38" width="0.6171875" style="4" customWidth="1"/>
    <col min="39" max="52" width="0.12890625" style="2" customWidth="1"/>
    <col min="53" max="16384" width="10.00390625" style="4" hidden="1" customWidth="1"/>
  </cols>
  <sheetData>
    <row r="1" spans="1:38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" customHeight="1">
      <c r="A2" s="1"/>
      <c r="B2" s="5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"/>
    </row>
    <row r="3" spans="1:38" ht="4.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"/>
    </row>
    <row r="4" spans="1:38" ht="10.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  <c r="W4" s="7"/>
      <c r="X4" s="7"/>
      <c r="Y4" s="7"/>
      <c r="Z4" s="7"/>
      <c r="AA4" s="9" t="s">
        <v>7</v>
      </c>
      <c r="AB4" s="9"/>
      <c r="AC4" s="74"/>
      <c r="AD4" s="74"/>
      <c r="AE4" s="74"/>
      <c r="AF4" s="74"/>
      <c r="AG4" s="74"/>
      <c r="AH4" s="74"/>
      <c r="AI4" s="11" t="s">
        <v>6</v>
      </c>
      <c r="AJ4" s="12"/>
      <c r="AK4" s="10" t="s">
        <v>21</v>
      </c>
      <c r="AL4" s="1"/>
    </row>
    <row r="5" spans="1:38" ht="16.5" customHeight="1">
      <c r="A5" s="1"/>
      <c r="B5" s="13" t="s">
        <v>0</v>
      </c>
      <c r="C5" s="14"/>
      <c r="D5" s="1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7"/>
      <c r="S5" s="7"/>
      <c r="T5" s="7"/>
      <c r="U5" s="7"/>
      <c r="V5" s="7"/>
      <c r="W5" s="7"/>
      <c r="X5" s="7"/>
      <c r="Y5" s="7"/>
      <c r="Z5" s="7"/>
      <c r="AA5" s="11"/>
      <c r="AC5" s="11"/>
      <c r="AD5" s="11"/>
      <c r="AE5" s="11"/>
      <c r="AF5" s="13" t="s">
        <v>8</v>
      </c>
      <c r="AG5" s="92"/>
      <c r="AH5" s="92"/>
      <c r="AI5" s="92"/>
      <c r="AJ5" s="92"/>
      <c r="AK5" s="92"/>
      <c r="AL5" s="1"/>
    </row>
    <row r="6" spans="1:38" ht="4.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1"/>
      <c r="AG6" s="11"/>
      <c r="AH6" s="7"/>
      <c r="AI6" s="7"/>
      <c r="AJ6" s="7"/>
      <c r="AK6" s="7"/>
      <c r="AL6" s="1"/>
    </row>
    <row r="7" spans="1:38" ht="16.5" customHeight="1">
      <c r="A7" s="1"/>
      <c r="B7" s="15"/>
      <c r="C7" s="16"/>
      <c r="D7" s="17"/>
      <c r="E7" s="18"/>
      <c r="F7" s="18"/>
      <c r="G7" s="18"/>
      <c r="H7" s="18" t="s">
        <v>3</v>
      </c>
      <c r="I7" s="105"/>
      <c r="J7" s="107" t="s">
        <v>24</v>
      </c>
      <c r="K7" s="105"/>
      <c r="L7" s="107" t="s">
        <v>24</v>
      </c>
      <c r="M7" s="105"/>
      <c r="N7" s="107" t="s">
        <v>24</v>
      </c>
      <c r="O7" s="105"/>
      <c r="P7" s="107" t="s">
        <v>24</v>
      </c>
      <c r="Q7" s="105"/>
      <c r="R7" s="107" t="s">
        <v>24</v>
      </c>
      <c r="S7" s="105"/>
      <c r="T7" s="107" t="s">
        <v>24</v>
      </c>
      <c r="U7" s="105"/>
      <c r="V7" s="107" t="s">
        <v>24</v>
      </c>
      <c r="W7" s="105"/>
      <c r="X7" s="107" t="s">
        <v>24</v>
      </c>
      <c r="Y7" s="105"/>
      <c r="Z7" s="107" t="s">
        <v>24</v>
      </c>
      <c r="AA7" s="105"/>
      <c r="AB7" s="107" t="s">
        <v>24</v>
      </c>
      <c r="AC7" s="105"/>
      <c r="AD7" s="107" t="s">
        <v>24</v>
      </c>
      <c r="AE7" s="105"/>
      <c r="AF7" s="107" t="s">
        <v>24</v>
      </c>
      <c r="AG7" s="98" t="s">
        <v>9</v>
      </c>
      <c r="AH7" s="99"/>
      <c r="AI7" s="99"/>
      <c r="AJ7" s="99"/>
      <c r="AK7" s="100"/>
      <c r="AL7" s="1"/>
    </row>
    <row r="8" spans="1:38" ht="16.5" customHeight="1">
      <c r="A8" s="1"/>
      <c r="B8" s="19" t="s">
        <v>10</v>
      </c>
      <c r="C8" s="10"/>
      <c r="D8" s="10"/>
      <c r="E8" s="11"/>
      <c r="F8" s="11"/>
      <c r="G8" s="11"/>
      <c r="H8" s="11"/>
      <c r="I8" s="106"/>
      <c r="J8" s="108"/>
      <c r="K8" s="106"/>
      <c r="L8" s="108"/>
      <c r="M8" s="106"/>
      <c r="N8" s="108"/>
      <c r="O8" s="106"/>
      <c r="P8" s="108"/>
      <c r="Q8" s="106"/>
      <c r="R8" s="108"/>
      <c r="S8" s="106"/>
      <c r="T8" s="108"/>
      <c r="U8" s="106"/>
      <c r="V8" s="108"/>
      <c r="W8" s="106"/>
      <c r="X8" s="108"/>
      <c r="Y8" s="106"/>
      <c r="Z8" s="108"/>
      <c r="AA8" s="106"/>
      <c r="AB8" s="108"/>
      <c r="AC8" s="106"/>
      <c r="AD8" s="108"/>
      <c r="AE8" s="106"/>
      <c r="AF8" s="108"/>
      <c r="AG8" s="101" t="s">
        <v>11</v>
      </c>
      <c r="AH8" s="102"/>
      <c r="AI8" s="102"/>
      <c r="AJ8" s="102"/>
      <c r="AK8" s="103"/>
      <c r="AL8" s="1"/>
    </row>
    <row r="9" spans="1:38" ht="16.5" customHeight="1">
      <c r="A9" s="1"/>
      <c r="B9" s="111"/>
      <c r="C9" s="112"/>
      <c r="D9" s="112"/>
      <c r="E9" s="112"/>
      <c r="F9" s="112"/>
      <c r="G9" s="112"/>
      <c r="H9" s="112"/>
      <c r="I9" s="85"/>
      <c r="J9" s="85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68"/>
      <c r="AH9" s="69"/>
      <c r="AI9" s="69"/>
      <c r="AJ9" s="69"/>
      <c r="AK9" s="70"/>
      <c r="AL9" s="20"/>
    </row>
    <row r="10" spans="1:38" ht="16.5" customHeight="1">
      <c r="A10" s="1"/>
      <c r="B10" s="111"/>
      <c r="C10" s="112"/>
      <c r="D10" s="112"/>
      <c r="E10" s="112"/>
      <c r="F10" s="112"/>
      <c r="G10" s="112"/>
      <c r="H10" s="112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71"/>
      <c r="AH10" s="72"/>
      <c r="AI10" s="72"/>
      <c r="AJ10" s="72"/>
      <c r="AK10" s="73"/>
      <c r="AL10" s="20"/>
    </row>
    <row r="11" spans="1:38" ht="16.5" customHeight="1">
      <c r="A11" s="1"/>
      <c r="B11" s="111"/>
      <c r="C11" s="112"/>
      <c r="D11" s="112"/>
      <c r="E11" s="112"/>
      <c r="F11" s="112"/>
      <c r="G11" s="112"/>
      <c r="H11" s="112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68"/>
      <c r="AH11" s="69"/>
      <c r="AI11" s="69"/>
      <c r="AJ11" s="69"/>
      <c r="AK11" s="70"/>
      <c r="AL11" s="20"/>
    </row>
    <row r="12" spans="1:38" ht="16.5" customHeight="1">
      <c r="A12" s="1"/>
      <c r="B12" s="111"/>
      <c r="C12" s="112"/>
      <c r="D12" s="112"/>
      <c r="E12" s="112"/>
      <c r="F12" s="112"/>
      <c r="G12" s="112"/>
      <c r="H12" s="112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71"/>
      <c r="AH12" s="72"/>
      <c r="AI12" s="72"/>
      <c r="AJ12" s="72"/>
      <c r="AK12" s="73"/>
      <c r="AL12" s="20"/>
    </row>
    <row r="13" spans="1:38" ht="16.5" customHeight="1">
      <c r="A13" s="1"/>
      <c r="B13" s="111"/>
      <c r="C13" s="112"/>
      <c r="D13" s="112"/>
      <c r="E13" s="112"/>
      <c r="F13" s="112"/>
      <c r="G13" s="112"/>
      <c r="H13" s="112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68"/>
      <c r="AH13" s="69"/>
      <c r="AI13" s="69"/>
      <c r="AJ13" s="69"/>
      <c r="AK13" s="70"/>
      <c r="AL13" s="20"/>
    </row>
    <row r="14" spans="1:38" ht="16.5" customHeight="1">
      <c r="A14" s="1"/>
      <c r="B14" s="111"/>
      <c r="C14" s="112"/>
      <c r="D14" s="112"/>
      <c r="E14" s="112"/>
      <c r="F14" s="112"/>
      <c r="G14" s="112"/>
      <c r="H14" s="112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71"/>
      <c r="AH14" s="72"/>
      <c r="AI14" s="72"/>
      <c r="AJ14" s="72"/>
      <c r="AK14" s="73"/>
      <c r="AL14" s="20"/>
    </row>
    <row r="15" spans="1:38" ht="16.5" customHeight="1">
      <c r="A15" s="1"/>
      <c r="B15" s="111"/>
      <c r="C15" s="112"/>
      <c r="D15" s="112"/>
      <c r="E15" s="112"/>
      <c r="F15" s="112"/>
      <c r="G15" s="112"/>
      <c r="H15" s="112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68"/>
      <c r="AH15" s="69"/>
      <c r="AI15" s="69"/>
      <c r="AJ15" s="69"/>
      <c r="AK15" s="70"/>
      <c r="AL15" s="20"/>
    </row>
    <row r="16" spans="1:38" ht="16.5" customHeight="1">
      <c r="A16" s="1"/>
      <c r="B16" s="111"/>
      <c r="C16" s="112"/>
      <c r="D16" s="112"/>
      <c r="E16" s="112"/>
      <c r="F16" s="112"/>
      <c r="G16" s="112"/>
      <c r="H16" s="112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71"/>
      <c r="AH16" s="72"/>
      <c r="AI16" s="72"/>
      <c r="AJ16" s="72"/>
      <c r="AK16" s="73"/>
      <c r="AL16" s="20"/>
    </row>
    <row r="17" spans="1:38" ht="16.5" customHeight="1">
      <c r="A17" s="1"/>
      <c r="B17" s="111"/>
      <c r="C17" s="112"/>
      <c r="D17" s="112"/>
      <c r="E17" s="112"/>
      <c r="F17" s="112"/>
      <c r="G17" s="112"/>
      <c r="H17" s="112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68"/>
      <c r="AH17" s="69"/>
      <c r="AI17" s="69"/>
      <c r="AJ17" s="69"/>
      <c r="AK17" s="70"/>
      <c r="AL17" s="20"/>
    </row>
    <row r="18" spans="1:38" ht="16.5" customHeight="1">
      <c r="A18" s="1"/>
      <c r="B18" s="111"/>
      <c r="C18" s="112"/>
      <c r="D18" s="112"/>
      <c r="E18" s="112"/>
      <c r="F18" s="112"/>
      <c r="G18" s="112"/>
      <c r="H18" s="112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71"/>
      <c r="AH18" s="72"/>
      <c r="AI18" s="72"/>
      <c r="AJ18" s="72"/>
      <c r="AK18" s="73"/>
      <c r="AL18" s="20"/>
    </row>
    <row r="19" spans="1:38" ht="16.5" customHeight="1">
      <c r="A19" s="1"/>
      <c r="B19" s="111"/>
      <c r="C19" s="112"/>
      <c r="D19" s="112"/>
      <c r="E19" s="112"/>
      <c r="F19" s="112"/>
      <c r="G19" s="112"/>
      <c r="H19" s="112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68"/>
      <c r="AH19" s="69"/>
      <c r="AI19" s="69"/>
      <c r="AJ19" s="69"/>
      <c r="AK19" s="70"/>
      <c r="AL19" s="20"/>
    </row>
    <row r="20" spans="1:38" ht="16.5" customHeight="1">
      <c r="A20" s="1"/>
      <c r="B20" s="111"/>
      <c r="C20" s="112"/>
      <c r="D20" s="112"/>
      <c r="E20" s="112"/>
      <c r="F20" s="112"/>
      <c r="G20" s="112"/>
      <c r="H20" s="112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71"/>
      <c r="AH20" s="72"/>
      <c r="AI20" s="72"/>
      <c r="AJ20" s="72"/>
      <c r="AK20" s="73"/>
      <c r="AL20" s="20"/>
    </row>
    <row r="21" spans="1:38" ht="16.5" customHeight="1">
      <c r="A21" s="1"/>
      <c r="B21" s="111"/>
      <c r="C21" s="112"/>
      <c r="D21" s="112"/>
      <c r="E21" s="112"/>
      <c r="F21" s="112"/>
      <c r="G21" s="112"/>
      <c r="H21" s="112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68"/>
      <c r="AH21" s="69"/>
      <c r="AI21" s="69"/>
      <c r="AJ21" s="69"/>
      <c r="AK21" s="70"/>
      <c r="AL21" s="20"/>
    </row>
    <row r="22" spans="1:38" ht="16.5" customHeight="1">
      <c r="A22" s="1"/>
      <c r="B22" s="111"/>
      <c r="C22" s="112"/>
      <c r="D22" s="112"/>
      <c r="E22" s="112"/>
      <c r="F22" s="112"/>
      <c r="G22" s="112"/>
      <c r="H22" s="112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71"/>
      <c r="AH22" s="72"/>
      <c r="AI22" s="72"/>
      <c r="AJ22" s="72"/>
      <c r="AK22" s="73"/>
      <c r="AL22" s="20"/>
    </row>
    <row r="23" spans="1:38" ht="16.5" customHeight="1">
      <c r="A23" s="1"/>
      <c r="B23" s="111"/>
      <c r="C23" s="112"/>
      <c r="D23" s="112"/>
      <c r="E23" s="112"/>
      <c r="F23" s="112"/>
      <c r="G23" s="112"/>
      <c r="H23" s="112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68"/>
      <c r="AH23" s="69"/>
      <c r="AI23" s="69"/>
      <c r="AJ23" s="69"/>
      <c r="AK23" s="70"/>
      <c r="AL23" s="20"/>
    </row>
    <row r="24" spans="1:38" ht="16.5" customHeight="1">
      <c r="A24" s="1"/>
      <c r="B24" s="111"/>
      <c r="C24" s="112"/>
      <c r="D24" s="112"/>
      <c r="E24" s="112"/>
      <c r="F24" s="112"/>
      <c r="G24" s="112"/>
      <c r="H24" s="112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71"/>
      <c r="AH24" s="72"/>
      <c r="AI24" s="72"/>
      <c r="AJ24" s="72"/>
      <c r="AK24" s="73"/>
      <c r="AL24" s="20"/>
    </row>
    <row r="25" spans="1:38" ht="16.5" customHeight="1">
      <c r="A25" s="1" t="s">
        <v>1</v>
      </c>
      <c r="B25" s="111"/>
      <c r="C25" s="112"/>
      <c r="D25" s="112"/>
      <c r="E25" s="112"/>
      <c r="F25" s="112"/>
      <c r="G25" s="112"/>
      <c r="H25" s="112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68"/>
      <c r="AH25" s="69"/>
      <c r="AI25" s="69"/>
      <c r="AJ25" s="69"/>
      <c r="AK25" s="70"/>
      <c r="AL25" s="20"/>
    </row>
    <row r="26" spans="1:38" ht="16.5" customHeight="1">
      <c r="A26" s="1"/>
      <c r="B26" s="111"/>
      <c r="C26" s="112"/>
      <c r="D26" s="112"/>
      <c r="E26" s="112"/>
      <c r="F26" s="112"/>
      <c r="G26" s="112"/>
      <c r="H26" s="112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71"/>
      <c r="AH26" s="72"/>
      <c r="AI26" s="72"/>
      <c r="AJ26" s="72"/>
      <c r="AK26" s="73"/>
      <c r="AL26" s="20"/>
    </row>
    <row r="27" spans="1:38" ht="16.5" customHeight="1">
      <c r="A27" s="1"/>
      <c r="B27" s="111"/>
      <c r="C27" s="112"/>
      <c r="D27" s="112"/>
      <c r="E27" s="112"/>
      <c r="F27" s="112"/>
      <c r="G27" s="112"/>
      <c r="H27" s="112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68"/>
      <c r="AH27" s="69"/>
      <c r="AI27" s="69"/>
      <c r="AJ27" s="69"/>
      <c r="AK27" s="70"/>
      <c r="AL27" s="20"/>
    </row>
    <row r="28" spans="1:52" ht="16.5" customHeight="1">
      <c r="A28" s="1"/>
      <c r="B28" s="111"/>
      <c r="C28" s="112"/>
      <c r="D28" s="112"/>
      <c r="E28" s="112"/>
      <c r="F28" s="112"/>
      <c r="G28" s="112"/>
      <c r="H28" s="112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71"/>
      <c r="AH28" s="72"/>
      <c r="AI28" s="72"/>
      <c r="AJ28" s="72"/>
      <c r="AK28" s="73"/>
      <c r="AL28" s="20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6.5" customHeight="1">
      <c r="A29" s="1"/>
      <c r="B29" s="86" t="s">
        <v>12</v>
      </c>
      <c r="C29" s="87"/>
      <c r="D29" s="87"/>
      <c r="E29" s="87"/>
      <c r="F29" s="87"/>
      <c r="G29" s="87"/>
      <c r="H29" s="88"/>
      <c r="I29" s="76">
        <f>SUM(I9:J28)</f>
        <v>0</v>
      </c>
      <c r="J29" s="76"/>
      <c r="K29" s="76">
        <f>SUM(K9:L28)</f>
        <v>0</v>
      </c>
      <c r="L29" s="76"/>
      <c r="M29" s="76">
        <f>SUM(M9:N28)</f>
        <v>0</v>
      </c>
      <c r="N29" s="76"/>
      <c r="O29" s="76">
        <f>SUM(O9:P28)</f>
        <v>0</v>
      </c>
      <c r="P29" s="76"/>
      <c r="Q29" s="76">
        <f>SUM(Q9:R28)</f>
        <v>0</v>
      </c>
      <c r="R29" s="76"/>
      <c r="S29" s="76">
        <f>SUM(S9:T28)</f>
        <v>0</v>
      </c>
      <c r="T29" s="76"/>
      <c r="U29" s="76">
        <f>SUM(U9:V28)</f>
        <v>0</v>
      </c>
      <c r="V29" s="76"/>
      <c r="W29" s="76">
        <f>SUM(W9:X28)</f>
        <v>0</v>
      </c>
      <c r="X29" s="76"/>
      <c r="Y29" s="76">
        <f>SUM(Y9:Z28)</f>
        <v>0</v>
      </c>
      <c r="Z29" s="76"/>
      <c r="AA29" s="76">
        <f>SUM(AA9:AB28)</f>
        <v>0</v>
      </c>
      <c r="AB29" s="76"/>
      <c r="AC29" s="76">
        <f>SUM(AC9:AD28)</f>
        <v>0</v>
      </c>
      <c r="AD29" s="76"/>
      <c r="AE29" s="76">
        <f>SUM(AE9:AF28)</f>
        <v>0</v>
      </c>
      <c r="AF29" s="76"/>
      <c r="AG29" s="62"/>
      <c r="AH29" s="63"/>
      <c r="AI29" s="63"/>
      <c r="AJ29" s="63"/>
      <c r="AK29" s="64"/>
      <c r="AL29" s="20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ht="16.5" customHeight="1">
      <c r="A30" s="1"/>
      <c r="B30" s="89"/>
      <c r="C30" s="90"/>
      <c r="D30" s="90"/>
      <c r="E30" s="90"/>
      <c r="F30" s="90"/>
      <c r="G30" s="90"/>
      <c r="H30" s="91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65"/>
      <c r="AH30" s="66"/>
      <c r="AI30" s="66"/>
      <c r="AJ30" s="66"/>
      <c r="AK30" s="67"/>
      <c r="AL30" s="20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</row>
    <row r="31" spans="1:52" ht="16.5" customHeight="1">
      <c r="A31" s="1"/>
      <c r="B31" s="115" t="s">
        <v>13</v>
      </c>
      <c r="C31" s="116"/>
      <c r="D31" s="116"/>
      <c r="E31" s="116"/>
      <c r="F31" s="116"/>
      <c r="G31" s="116"/>
      <c r="H31" s="117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78"/>
      <c r="T31" s="79"/>
      <c r="U31" s="78"/>
      <c r="V31" s="79"/>
      <c r="W31" s="78"/>
      <c r="X31" s="79"/>
      <c r="Y31" s="78"/>
      <c r="Z31" s="79"/>
      <c r="AA31" s="78"/>
      <c r="AB31" s="79"/>
      <c r="AC31" s="78"/>
      <c r="AD31" s="79"/>
      <c r="AE31" s="78"/>
      <c r="AF31" s="79"/>
      <c r="AG31" s="21"/>
      <c r="AH31" s="93"/>
      <c r="AI31" s="94"/>
      <c r="AJ31" s="94"/>
      <c r="AK31" s="95"/>
      <c r="AL31" s="22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</row>
    <row r="32" spans="1:52" ht="16.5" customHeight="1">
      <c r="A32" s="1"/>
      <c r="B32" s="118"/>
      <c r="C32" s="119"/>
      <c r="D32" s="119"/>
      <c r="E32" s="119"/>
      <c r="F32" s="119"/>
      <c r="G32" s="119"/>
      <c r="H32" s="120"/>
      <c r="I32" s="80"/>
      <c r="J32" s="81"/>
      <c r="K32" s="80"/>
      <c r="L32" s="81"/>
      <c r="M32" s="80"/>
      <c r="N32" s="81"/>
      <c r="O32" s="80"/>
      <c r="P32" s="81"/>
      <c r="Q32" s="80"/>
      <c r="R32" s="81"/>
      <c r="S32" s="80"/>
      <c r="T32" s="81"/>
      <c r="U32" s="80"/>
      <c r="V32" s="81"/>
      <c r="W32" s="80"/>
      <c r="X32" s="81"/>
      <c r="Y32" s="80"/>
      <c r="Z32" s="81"/>
      <c r="AA32" s="80"/>
      <c r="AB32" s="81"/>
      <c r="AC32" s="80"/>
      <c r="AD32" s="81"/>
      <c r="AE32" s="80"/>
      <c r="AF32" s="81"/>
      <c r="AG32" s="23"/>
      <c r="AH32" s="96"/>
      <c r="AI32" s="96"/>
      <c r="AJ32" s="96"/>
      <c r="AK32" s="97"/>
      <c r="AL32" s="22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</row>
    <row r="33" spans="1:52" ht="12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2"/>
      <c r="AI33" s="22"/>
      <c r="AJ33" s="22"/>
      <c r="AK33" s="54"/>
      <c r="AL33" s="22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</row>
    <row r="34" spans="1:52" ht="17.25">
      <c r="A34" s="24"/>
      <c r="B34" s="25" t="s">
        <v>14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1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</row>
    <row r="35" spans="1:52" ht="6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1:52" ht="30" customHeight="1">
      <c r="A36" s="1"/>
      <c r="B36" s="26"/>
      <c r="C36" s="27"/>
      <c r="D36" s="28"/>
      <c r="E36" s="29"/>
      <c r="F36" s="29"/>
      <c r="G36" s="29"/>
      <c r="H36" s="29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30"/>
      <c r="AL36" s="1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</row>
    <row r="37" spans="1:52" ht="30" customHeight="1">
      <c r="A37" s="1"/>
      <c r="B37" s="19"/>
      <c r="C37" s="11"/>
      <c r="D37" s="31"/>
      <c r="E37" s="32"/>
      <c r="F37" s="32"/>
      <c r="G37" s="32"/>
      <c r="H37" s="32"/>
      <c r="I37" s="32"/>
      <c r="J37" s="11"/>
      <c r="K37" s="11"/>
      <c r="L37" s="11"/>
      <c r="M37" s="11"/>
      <c r="N37" s="11"/>
      <c r="O37" s="3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32"/>
      <c r="AB37" s="11"/>
      <c r="AC37" s="11"/>
      <c r="AD37" s="11"/>
      <c r="AE37" s="11"/>
      <c r="AF37" s="11"/>
      <c r="AG37" s="11"/>
      <c r="AH37" s="11"/>
      <c r="AI37" s="11"/>
      <c r="AJ37" s="11"/>
      <c r="AK37" s="33"/>
      <c r="AL37" s="1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</row>
    <row r="38" spans="1:52" ht="30" customHeight="1">
      <c r="A38" s="1"/>
      <c r="B38" s="19"/>
      <c r="C38" s="11"/>
      <c r="D38" s="34"/>
      <c r="E38" s="32"/>
      <c r="F38" s="32"/>
      <c r="G38" s="32"/>
      <c r="H38" s="3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33"/>
      <c r="AL38" s="1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</row>
    <row r="39" spans="1:52" ht="30" customHeight="1">
      <c r="A39" s="1"/>
      <c r="B39" s="19"/>
      <c r="C39" s="11"/>
      <c r="D39" s="31"/>
      <c r="E39" s="32"/>
      <c r="F39" s="32"/>
      <c r="G39" s="32"/>
      <c r="H39" s="32"/>
      <c r="I39" s="32"/>
      <c r="J39" s="11"/>
      <c r="K39" s="11"/>
      <c r="L39" s="11"/>
      <c r="M39" s="11"/>
      <c r="N39" s="11"/>
      <c r="O39" s="3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32"/>
      <c r="AB39" s="11"/>
      <c r="AC39" s="11"/>
      <c r="AD39" s="11"/>
      <c r="AE39" s="11"/>
      <c r="AF39" s="11"/>
      <c r="AG39" s="11"/>
      <c r="AH39" s="11"/>
      <c r="AI39" s="11"/>
      <c r="AJ39" s="11"/>
      <c r="AK39" s="33"/>
      <c r="AL39" s="1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</row>
    <row r="40" spans="1:52" ht="30" customHeight="1">
      <c r="A40" s="1"/>
      <c r="B40" s="19"/>
      <c r="C40" s="11"/>
      <c r="D40" s="31"/>
      <c r="E40" s="32"/>
      <c r="F40" s="32"/>
      <c r="G40" s="32"/>
      <c r="H40" s="32"/>
      <c r="I40" s="32"/>
      <c r="J40" s="11"/>
      <c r="K40" s="11"/>
      <c r="L40" s="11"/>
      <c r="M40" s="11"/>
      <c r="N40" s="11"/>
      <c r="O40" s="3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32"/>
      <c r="AB40" s="11"/>
      <c r="AC40" s="11"/>
      <c r="AD40" s="11"/>
      <c r="AE40" s="11"/>
      <c r="AF40" s="11"/>
      <c r="AG40" s="11"/>
      <c r="AH40" s="11"/>
      <c r="AI40" s="11"/>
      <c r="AJ40" s="11"/>
      <c r="AK40" s="33"/>
      <c r="AL40" s="1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</row>
    <row r="41" spans="1:70" ht="30" customHeight="1">
      <c r="A41" s="1"/>
      <c r="B41" s="19"/>
      <c r="C41" s="11"/>
      <c r="D41" s="31"/>
      <c r="E41" s="32"/>
      <c r="F41" s="32"/>
      <c r="G41" s="32"/>
      <c r="H41" s="32"/>
      <c r="I41" s="32"/>
      <c r="J41" s="11"/>
      <c r="K41" s="11"/>
      <c r="L41" s="11"/>
      <c r="M41" s="11"/>
      <c r="N41" s="11"/>
      <c r="O41" s="32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32"/>
      <c r="AB41" s="11"/>
      <c r="AC41" s="11"/>
      <c r="AD41" s="11"/>
      <c r="AE41" s="11"/>
      <c r="AF41" s="11"/>
      <c r="AG41" s="11"/>
      <c r="AH41" s="11"/>
      <c r="AI41" s="11"/>
      <c r="AJ41" s="11"/>
      <c r="AK41" s="33"/>
      <c r="AL41" s="1"/>
      <c r="AM41" s="56" t="s">
        <v>27</v>
      </c>
      <c r="AN41" s="55">
        <f>I7</f>
        <v>0</v>
      </c>
      <c r="AO41" s="55">
        <f>K7</f>
        <v>0</v>
      </c>
      <c r="AP41" s="55">
        <f>M7</f>
        <v>0</v>
      </c>
      <c r="AQ41" s="55">
        <f>O7</f>
        <v>0</v>
      </c>
      <c r="AR41" s="55">
        <f>Q7</f>
        <v>0</v>
      </c>
      <c r="AS41" s="55">
        <f>S7</f>
        <v>0</v>
      </c>
      <c r="AT41" s="55">
        <f>U7</f>
        <v>0</v>
      </c>
      <c r="AU41" s="55">
        <f>W7</f>
        <v>0</v>
      </c>
      <c r="AV41" s="55">
        <f>Y7</f>
        <v>0</v>
      </c>
      <c r="AW41" s="55">
        <f>AA7</f>
        <v>0</v>
      </c>
      <c r="AX41" s="55">
        <f>AC7</f>
        <v>0</v>
      </c>
      <c r="AY41" s="55">
        <f>AE7</f>
        <v>0</v>
      </c>
      <c r="AZ41" s="55"/>
      <c r="BA41" s="35"/>
      <c r="BB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</row>
    <row r="42" spans="1:52" ht="30" customHeight="1">
      <c r="A42" s="1"/>
      <c r="B42" s="19"/>
      <c r="C42" s="11"/>
      <c r="D42" s="31"/>
      <c r="E42" s="32"/>
      <c r="F42" s="32"/>
      <c r="G42" s="32"/>
      <c r="H42" s="32"/>
      <c r="I42" s="32"/>
      <c r="J42" s="11"/>
      <c r="K42" s="11"/>
      <c r="L42" s="11"/>
      <c r="M42" s="11"/>
      <c r="N42" s="11"/>
      <c r="O42" s="32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32"/>
      <c r="AB42" s="11"/>
      <c r="AC42" s="11"/>
      <c r="AD42" s="11"/>
      <c r="AE42" s="11"/>
      <c r="AF42" s="11"/>
      <c r="AG42" s="11"/>
      <c r="AH42" s="11"/>
      <c r="AI42" s="11"/>
      <c r="AJ42" s="11"/>
      <c r="AK42" s="33"/>
      <c r="AL42" s="1"/>
      <c r="AM42" s="56" t="s">
        <v>22</v>
      </c>
      <c r="AN42" s="57" t="e">
        <f>IF($I$9&amp;$I$11&amp;$I$13&amp;$I$15&amp;$I$17&amp;$I$19&amp;$I$21&amp;$I$23&amp;$I$25&amp;$I$27="",NA(),$I$29)</f>
        <v>#N/A</v>
      </c>
      <c r="AO42" s="57" t="e">
        <f>IF($K$9&amp;$K$11&amp;$K$13&amp;$K$15&amp;$K$17&amp;$K$19&amp;$K$21&amp;$K$23&amp;$K$25&amp;$K$27="",NA(),$K$29)</f>
        <v>#N/A</v>
      </c>
      <c r="AP42" s="57" t="e">
        <f>IF($M$9&amp;$M$11&amp;$M$13&amp;$M$15&amp;$M$17&amp;$M$19&amp;$M$21&amp;$M$23&amp;$M$25&amp;$M$27="",NA(),$M$29)</f>
        <v>#N/A</v>
      </c>
      <c r="AQ42" s="57" t="e">
        <f>IF($O$9&amp;$O$11&amp;$O$13&amp;$O$15&amp;$O$17&amp;$O$19&amp;$O$21&amp;$O$23&amp;$O$25&amp;$O$27="",NA(),$O$29)</f>
        <v>#N/A</v>
      </c>
      <c r="AR42" s="57" t="e">
        <f>IF($Q$9&amp;$Q$11&amp;$Q$13&amp;$Q$15&amp;$Q$17&amp;$Q$19&amp;$Q$21&amp;$Q$23&amp;$Q$25&amp;$Q$27="",NA(),$Q$29)</f>
        <v>#N/A</v>
      </c>
      <c r="AS42" s="57" t="e">
        <f>IF($S$9&amp;$S$11&amp;$S$13&amp;$S$15&amp;$S$17&amp;$S$19&amp;$S$21&amp;$S$23&amp;$S$25&amp;$S$27="",NA(),$S$29)</f>
        <v>#N/A</v>
      </c>
      <c r="AT42" s="57" t="e">
        <f>IF($U$9&amp;$U$11&amp;$U$13&amp;$U$15&amp;$U$17&amp;$U$19&amp;$U$21&amp;$U$23&amp;$U$25&amp;$U$27="",NA(),$U$29)</f>
        <v>#N/A</v>
      </c>
      <c r="AU42" s="57" t="e">
        <f>IF($W$9&amp;$W$11&amp;$W$13&amp;$W$15&amp;$W$17&amp;$W$19&amp;$W$21&amp;$W$23&amp;$W$25&amp;$W$27="",NA(),$W$29)</f>
        <v>#N/A</v>
      </c>
      <c r="AV42" s="57" t="e">
        <f>IF($Y$9&amp;$Y$11&amp;$Y$13&amp;$Y$15&amp;$Y$17&amp;$Y$19&amp;$Y$21&amp;$Y$23&amp;$Y$25&amp;$Y$27="",NA(),$Y$29)</f>
        <v>#N/A</v>
      </c>
      <c r="AW42" s="57" t="e">
        <f>IF($AA$9&amp;$AA$11&amp;$AA$13&amp;$AA$15&amp;$AA$17&amp;$AA$19&amp;$AA$21&amp;$AA$23&amp;$AA$25&amp;$AA$27="",NA(),$AA$29)</f>
        <v>#N/A</v>
      </c>
      <c r="AX42" s="57" t="e">
        <f>IF($AC$9&amp;$AC$11&amp;$AC$13&amp;$AC$15&amp;$AC$17&amp;$AC$19&amp;$AC$21&amp;$AC$23&amp;$AC$25&amp;$AC$27="",NA(),$AC$29)</f>
        <v>#N/A</v>
      </c>
      <c r="AY42" s="57" t="e">
        <f>IF($AE$9&amp;$AE$11&amp;$AE$13&amp;$AE$15&amp;$AE$17&amp;$AE$19&amp;$AE$21&amp;$AE$23&amp;$AE$25&amp;$AE$27="",NA(),$AE$29)</f>
        <v>#N/A</v>
      </c>
      <c r="AZ42" s="55"/>
    </row>
    <row r="43" spans="1:62" ht="30" customHeight="1">
      <c r="A43" s="1"/>
      <c r="B43" s="19"/>
      <c r="C43" s="11"/>
      <c r="D43" s="31"/>
      <c r="E43" s="32"/>
      <c r="F43" s="32"/>
      <c r="G43" s="32"/>
      <c r="H43" s="32"/>
      <c r="I43" s="32"/>
      <c r="J43" s="11"/>
      <c r="K43" s="11"/>
      <c r="L43" s="11"/>
      <c r="M43" s="11"/>
      <c r="N43" s="11"/>
      <c r="O43" s="32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32"/>
      <c r="AB43" s="11"/>
      <c r="AC43" s="11"/>
      <c r="AD43" s="11"/>
      <c r="AE43" s="11"/>
      <c r="AF43" s="11"/>
      <c r="AG43" s="11"/>
      <c r="AH43" s="11"/>
      <c r="AI43" s="11"/>
      <c r="AJ43" s="11"/>
      <c r="AK43" s="33"/>
      <c r="AL43" s="1"/>
      <c r="AM43" s="56" t="s">
        <v>23</v>
      </c>
      <c r="AN43" s="57" t="e">
        <f>IF(I31="",NA(),I31)</f>
        <v>#N/A</v>
      </c>
      <c r="AO43" s="58" t="e">
        <f>IF(K31="",NA(),K31)</f>
        <v>#N/A</v>
      </c>
      <c r="AP43" s="57" t="e">
        <f>IF(M31="",NA(),M31)</f>
        <v>#N/A</v>
      </c>
      <c r="AQ43" s="58" t="e">
        <f>IF(O31="",NA(),O31)</f>
        <v>#N/A</v>
      </c>
      <c r="AR43" s="58" t="e">
        <f>IF(Q31="",NA(),Q31)</f>
        <v>#N/A</v>
      </c>
      <c r="AS43" s="58" t="e">
        <f>IF(S31="",NA(),S31)</f>
        <v>#N/A</v>
      </c>
      <c r="AT43" s="58" t="e">
        <f>IF(U31="",NA(),U31)</f>
        <v>#N/A</v>
      </c>
      <c r="AU43" s="58" t="e">
        <f>IF(W31="",NA(),W31)</f>
        <v>#N/A</v>
      </c>
      <c r="AV43" s="58" t="e">
        <f>IF(Y31="",NA(),Y31)</f>
        <v>#N/A</v>
      </c>
      <c r="AW43" s="58" t="e">
        <f>IF(AA31="",NA(),AA31)</f>
        <v>#N/A</v>
      </c>
      <c r="AX43" s="58" t="e">
        <f>IF(AC31="",NA(),AC31)</f>
        <v>#N/A</v>
      </c>
      <c r="AY43" s="58" t="e">
        <f>IF(AE31="",NA(),AE31)</f>
        <v>#N/A</v>
      </c>
      <c r="AZ43" s="55"/>
      <c r="BJ43" s="36"/>
    </row>
    <row r="44" spans="1:52" ht="30" customHeight="1">
      <c r="A44" s="1"/>
      <c r="B44" s="19"/>
      <c r="C44" s="11"/>
      <c r="D44" s="31"/>
      <c r="E44" s="32"/>
      <c r="F44" s="32"/>
      <c r="G44" s="32"/>
      <c r="H44" s="32"/>
      <c r="I44" s="11"/>
      <c r="J44" s="11"/>
      <c r="K44" s="11"/>
      <c r="L44" s="11"/>
      <c r="M44" s="32"/>
      <c r="N44" s="32"/>
      <c r="O44" s="11"/>
      <c r="P44" s="11"/>
      <c r="Q44" s="11"/>
      <c r="R44" s="11"/>
      <c r="S44" s="32"/>
      <c r="T44" s="32"/>
      <c r="U44" s="11"/>
      <c r="V44" s="11"/>
      <c r="W44" s="11"/>
      <c r="X44" s="11"/>
      <c r="Y44" s="32"/>
      <c r="Z44" s="32"/>
      <c r="AA44" s="11"/>
      <c r="AB44" s="11"/>
      <c r="AC44" s="11"/>
      <c r="AD44" s="11"/>
      <c r="AE44" s="32"/>
      <c r="AF44" s="32"/>
      <c r="AG44" s="32"/>
      <c r="AH44" s="11"/>
      <c r="AI44" s="11"/>
      <c r="AJ44" s="32"/>
      <c r="AK44" s="37"/>
      <c r="AL44" s="1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</row>
    <row r="45" spans="1:52" ht="30" customHeight="1">
      <c r="A45" s="1"/>
      <c r="B45" s="19"/>
      <c r="C45" s="11"/>
      <c r="D45" s="34"/>
      <c r="E45" s="32"/>
      <c r="F45" s="32"/>
      <c r="G45" s="32"/>
      <c r="H45" s="32"/>
      <c r="I45" s="11"/>
      <c r="J45" s="11"/>
      <c r="K45" s="11"/>
      <c r="L45" s="11"/>
      <c r="M45" s="32"/>
      <c r="N45" s="32"/>
      <c r="O45" s="11"/>
      <c r="P45" s="11"/>
      <c r="Q45" s="11"/>
      <c r="R45" s="11"/>
      <c r="S45" s="32"/>
      <c r="T45" s="32"/>
      <c r="U45" s="11"/>
      <c r="V45" s="11"/>
      <c r="W45" s="11"/>
      <c r="X45" s="11"/>
      <c r="Y45" s="32"/>
      <c r="Z45" s="32"/>
      <c r="AA45" s="11"/>
      <c r="AB45" s="11"/>
      <c r="AC45" s="11"/>
      <c r="AD45" s="11"/>
      <c r="AE45" s="32"/>
      <c r="AF45" s="32"/>
      <c r="AG45" s="32"/>
      <c r="AH45" s="11"/>
      <c r="AI45" s="11"/>
      <c r="AJ45" s="32"/>
      <c r="AK45" s="37"/>
      <c r="AL45" s="1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</row>
    <row r="46" spans="1:52" ht="30" customHeight="1">
      <c r="A46" s="1"/>
      <c r="B46" s="19"/>
      <c r="C46" s="11"/>
      <c r="D46" s="34"/>
      <c r="E46" s="32"/>
      <c r="F46" s="32"/>
      <c r="G46" s="32"/>
      <c r="H46" s="3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33"/>
      <c r="AL46" s="1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</row>
    <row r="47" spans="1:52" ht="30" customHeight="1">
      <c r="A47" s="1"/>
      <c r="B47" s="38"/>
      <c r="C47" s="39"/>
      <c r="D47" s="39"/>
      <c r="E47" s="39"/>
      <c r="F47" s="39"/>
      <c r="G47" s="39"/>
      <c r="H47" s="39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33"/>
      <c r="AL47" s="1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52" ht="13.5" customHeight="1">
      <c r="A48" s="1"/>
      <c r="B48" s="19" t="s">
        <v>15</v>
      </c>
      <c r="C48" s="40"/>
      <c r="D48" s="31"/>
      <c r="E48" s="32"/>
      <c r="F48" s="32"/>
      <c r="G48" s="32"/>
      <c r="H48" s="37"/>
      <c r="I48" s="109">
        <f>IF(I7="","",I7)</f>
      </c>
      <c r="J48" s="82"/>
      <c r="K48" s="82">
        <f>IF(K7="","",K7)</f>
      </c>
      <c r="L48" s="82"/>
      <c r="M48" s="82">
        <f>IF(M7="","",M7)</f>
      </c>
      <c r="N48" s="82"/>
      <c r="O48" s="82">
        <f>IF(O7="","",O7)</f>
      </c>
      <c r="P48" s="82"/>
      <c r="Q48" s="82">
        <f>IF(Q7="","",Q7)</f>
      </c>
      <c r="R48" s="82"/>
      <c r="S48" s="82">
        <f>IF(S7="","",S7)</f>
      </c>
      <c r="T48" s="82"/>
      <c r="U48" s="82">
        <f>IF(U7="","",U7)</f>
      </c>
      <c r="V48" s="82"/>
      <c r="W48" s="82">
        <f>IF(W7="","",W7)</f>
      </c>
      <c r="X48" s="82"/>
      <c r="Y48" s="82">
        <f>IF(Y7="","",Y7)</f>
      </c>
      <c r="Z48" s="82"/>
      <c r="AA48" s="82">
        <f>IF(AA7="","",AA7)</f>
      </c>
      <c r="AB48" s="82"/>
      <c r="AC48" s="82">
        <f>IF(AC7="","",AC7)</f>
      </c>
      <c r="AD48" s="82"/>
      <c r="AE48" s="82">
        <f>IF(AE7="","",AE7)</f>
      </c>
      <c r="AF48" s="82"/>
      <c r="AG48" s="32"/>
      <c r="AH48" s="41"/>
      <c r="AI48" s="113"/>
      <c r="AJ48" s="11"/>
      <c r="AK48" s="33"/>
      <c r="AL48" s="1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ht="13.5" customHeight="1">
      <c r="A49" s="1"/>
      <c r="B49" s="42"/>
      <c r="C49" s="43"/>
      <c r="D49" s="44"/>
      <c r="E49" s="45"/>
      <c r="F49" s="45"/>
      <c r="G49" s="45"/>
      <c r="H49" s="46" t="s">
        <v>16</v>
      </c>
      <c r="I49" s="110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45"/>
      <c r="AH49" s="47"/>
      <c r="AI49" s="114"/>
      <c r="AJ49" s="39"/>
      <c r="AK49" s="48"/>
      <c r="AL49" s="1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</row>
    <row r="50" spans="1:52" ht="13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49"/>
      <c r="N50" s="32"/>
      <c r="O50" s="32"/>
      <c r="P50" s="32"/>
      <c r="Q50" s="9" t="s">
        <v>17</v>
      </c>
      <c r="R50" s="32"/>
      <c r="S50" s="9"/>
      <c r="T50" s="9"/>
      <c r="U50" s="9" t="s">
        <v>2</v>
      </c>
      <c r="V50" s="75" t="s">
        <v>26</v>
      </c>
      <c r="W50" s="75"/>
      <c r="X50" s="75"/>
      <c r="Y50" s="75"/>
      <c r="Z50" s="75"/>
      <c r="AA50" s="9"/>
      <c r="AB50" s="9"/>
      <c r="AC50" s="9"/>
      <c r="AD50" s="9" t="s">
        <v>4</v>
      </c>
      <c r="AE50" s="9"/>
      <c r="AF50" s="9"/>
      <c r="AH50" s="50" t="s">
        <v>18</v>
      </c>
      <c r="AI50" s="9"/>
      <c r="AJ50" s="9"/>
      <c r="AK50" s="9"/>
      <c r="AL50" s="24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</row>
    <row r="51" spans="1:52" ht="13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49"/>
      <c r="N51" s="32"/>
      <c r="O51" s="32"/>
      <c r="P51" s="32"/>
      <c r="Q51" s="32"/>
      <c r="R51" s="32"/>
      <c r="S51" s="9"/>
      <c r="T51" s="9"/>
      <c r="U51" s="9" t="s">
        <v>19</v>
      </c>
      <c r="V51" s="74" t="s">
        <v>26</v>
      </c>
      <c r="W51" s="74"/>
      <c r="X51" s="74"/>
      <c r="Y51" s="74"/>
      <c r="Z51" s="74"/>
      <c r="AA51" s="9"/>
      <c r="AB51" s="9"/>
      <c r="AC51" s="9"/>
      <c r="AD51" s="9" t="s">
        <v>5</v>
      </c>
      <c r="AE51" s="9"/>
      <c r="AF51" s="9"/>
      <c r="AH51" s="50" t="s">
        <v>20</v>
      </c>
      <c r="AI51" s="9"/>
      <c r="AJ51" s="9"/>
      <c r="AK51" s="9"/>
      <c r="AL51" s="24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</row>
    <row r="52" spans="1:52" ht="13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1" t="s">
        <v>42</v>
      </c>
      <c r="AL52" s="24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1:5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52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38" ht="13.5" customHeight="1" hidden="1">
      <c r="A54" s="24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ht="13.5" customHeight="1" hidden="1">
      <c r="A55" s="24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ht="13.5" customHeight="1" hidden="1">
      <c r="A56" s="2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ht="13.5" customHeight="1" hidden="1">
      <c r="A57" s="24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ht="13.5" customHeight="1" hidden="1">
      <c r="A58" s="2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ht="13.5" customHeight="1" hidden="1">
      <c r="A59" s="3"/>
    </row>
    <row r="60" ht="13.5" customHeight="1" hidden="1">
      <c r="A60" s="3"/>
    </row>
    <row r="61" ht="13.5" customHeight="1" hidden="1">
      <c r="A61" s="3"/>
    </row>
    <row r="62" ht="13.5" customHeight="1" hidden="1">
      <c r="A62" s="3"/>
    </row>
    <row r="63" ht="13.5" customHeight="1" hidden="1">
      <c r="A63" s="3"/>
    </row>
    <row r="64" ht="13.5" customHeight="1" hidden="1">
      <c r="A64" s="3"/>
    </row>
    <row r="65" ht="13.5" customHeight="1" hidden="1">
      <c r="A65" s="3"/>
    </row>
    <row r="66" ht="13.5" customHeight="1" hidden="1">
      <c r="A66" s="3"/>
    </row>
    <row r="67" ht="13.5" customHeight="1" hidden="1">
      <c r="A67" s="3"/>
    </row>
    <row r="68" ht="13.5" customHeight="1" hidden="1">
      <c r="A68" s="3"/>
    </row>
    <row r="69" ht="13.5" customHeight="1" hidden="1">
      <c r="A69" s="3"/>
    </row>
    <row r="70" ht="13.5" customHeight="1" hidden="1">
      <c r="A70" s="3"/>
    </row>
    <row r="71" ht="13.5" customHeight="1" hidden="1">
      <c r="A71" s="3"/>
    </row>
    <row r="72" ht="13.5" customHeight="1" hidden="1">
      <c r="A72" s="3"/>
    </row>
    <row r="73" ht="13.5" customHeight="1" hidden="1">
      <c r="A73" s="3"/>
    </row>
    <row r="74" ht="13.5" customHeight="1" hidden="1">
      <c r="A74" s="3"/>
    </row>
    <row r="75" ht="13.5" customHeight="1" hidden="1">
      <c r="A75" s="3"/>
    </row>
    <row r="76" ht="13.5" customHeight="1" hidden="1">
      <c r="A76" s="3"/>
    </row>
    <row r="77" ht="13.5" customHeight="1" hidden="1">
      <c r="A77" s="3"/>
    </row>
    <row r="78" ht="13.5" customHeight="1" hidden="1">
      <c r="A78" s="3"/>
    </row>
    <row r="79" ht="13.5" hidden="1">
      <c r="A79" s="3"/>
    </row>
    <row r="80" ht="13.5" hidden="1">
      <c r="A80" s="3"/>
    </row>
    <row r="81" ht="13.5" hidden="1">
      <c r="A81" s="3"/>
    </row>
    <row r="82" ht="13.5" hidden="1">
      <c r="A82" s="3"/>
    </row>
    <row r="83" ht="13.5" hidden="1">
      <c r="A83" s="3"/>
    </row>
    <row r="84" ht="13.5" hidden="1">
      <c r="A84" s="3"/>
    </row>
    <row r="85" ht="13.5" hidden="1">
      <c r="A85" s="3"/>
    </row>
    <row r="86" ht="13.5" hidden="1">
      <c r="A86" s="3"/>
    </row>
    <row r="87" ht="13.5" hidden="1">
      <c r="A87" s="3"/>
    </row>
    <row r="88" ht="13.5" hidden="1">
      <c r="A88" s="3"/>
    </row>
    <row r="89" ht="13.5" hidden="1">
      <c r="A89" s="3"/>
    </row>
    <row r="90" ht="13.5" hidden="1">
      <c r="A90" s="3"/>
    </row>
    <row r="91" ht="13.5" hidden="1">
      <c r="A91" s="3"/>
    </row>
    <row r="92" ht="13.5" hidden="1">
      <c r="A92" s="3"/>
    </row>
    <row r="93" ht="13.5" hidden="1">
      <c r="A93" s="3"/>
    </row>
    <row r="94" ht="13.5" hidden="1">
      <c r="A94" s="3"/>
    </row>
    <row r="95" ht="13.5" hidden="1">
      <c r="A95" s="3"/>
    </row>
    <row r="96" ht="13.5" hidden="1">
      <c r="A96" s="3"/>
    </row>
    <row r="97" ht="13.5" hidden="1">
      <c r="A97" s="3"/>
    </row>
    <row r="98" ht="13.5" hidden="1">
      <c r="A98" s="3"/>
    </row>
    <row r="99" ht="13.5" hidden="1">
      <c r="A99" s="3"/>
    </row>
    <row r="100" ht="13.5" hidden="1">
      <c r="A100" s="3"/>
    </row>
    <row r="101" ht="13.5" hidden="1">
      <c r="A101" s="3"/>
    </row>
    <row r="102" ht="13.5" hidden="1">
      <c r="A102" s="3"/>
    </row>
    <row r="103" ht="13.5" hidden="1">
      <c r="A103" s="3"/>
    </row>
    <row r="104" ht="13.5" hidden="1">
      <c r="A104" s="3"/>
    </row>
    <row r="105" ht="13.5" hidden="1">
      <c r="A105" s="3"/>
    </row>
    <row r="106" ht="13.5" hidden="1">
      <c r="A106" s="3"/>
    </row>
    <row r="107" ht="13.5" hidden="1">
      <c r="A107" s="3"/>
    </row>
    <row r="108" ht="13.5" hidden="1">
      <c r="A108" s="3"/>
    </row>
    <row r="109" ht="13.5" hidden="1">
      <c r="A109" s="3"/>
    </row>
    <row r="110" ht="13.5" hidden="1">
      <c r="A110" s="3"/>
    </row>
    <row r="111" ht="13.5" hidden="1">
      <c r="A111" s="3"/>
    </row>
    <row r="112" ht="13.5" hidden="1">
      <c r="A112" s="3"/>
    </row>
    <row r="113" ht="13.5" hidden="1">
      <c r="A113" s="3"/>
    </row>
    <row r="114" ht="13.5" hidden="1">
      <c r="A114" s="3"/>
    </row>
    <row r="115" ht="13.5" hidden="1">
      <c r="A115" s="3"/>
    </row>
    <row r="116" ht="13.5" hidden="1">
      <c r="A116" s="3"/>
    </row>
    <row r="117" ht="13.5" hidden="1">
      <c r="A117" s="3"/>
    </row>
    <row r="118" ht="13.5" hidden="1">
      <c r="A118" s="3"/>
    </row>
    <row r="119" ht="13.5" hidden="1">
      <c r="A119" s="3"/>
    </row>
    <row r="120" ht="13.5" hidden="1">
      <c r="A120" s="3"/>
    </row>
    <row r="121" ht="13.5" hidden="1">
      <c r="A121" s="3"/>
    </row>
    <row r="122" ht="13.5" hidden="1">
      <c r="A122" s="3"/>
    </row>
    <row r="123" ht="13.5" hidden="1">
      <c r="A123" s="3"/>
    </row>
    <row r="124" ht="13.5" hidden="1">
      <c r="A124" s="3"/>
    </row>
    <row r="125" ht="13.5" hidden="1">
      <c r="A125" s="3"/>
    </row>
    <row r="126" ht="13.5" hidden="1">
      <c r="A126" s="3"/>
    </row>
    <row r="127" ht="13.5" hidden="1">
      <c r="A127" s="3"/>
    </row>
    <row r="128" ht="13.5" hidden="1">
      <c r="A128" s="3"/>
    </row>
    <row r="129" ht="13.5" hidden="1">
      <c r="A129" s="3"/>
    </row>
    <row r="130" ht="13.5" hidden="1">
      <c r="A130" s="3"/>
    </row>
    <row r="131" ht="13.5" hidden="1">
      <c r="A131" s="3"/>
    </row>
    <row r="132" ht="13.5" hidden="1">
      <c r="A132" s="3"/>
    </row>
    <row r="133" ht="13.5" hidden="1">
      <c r="A133" s="3"/>
    </row>
    <row r="134" ht="13.5" hidden="1">
      <c r="A134" s="3"/>
    </row>
    <row r="135" ht="13.5" hidden="1">
      <c r="A135" s="3"/>
    </row>
    <row r="136" ht="13.5" hidden="1">
      <c r="A136" s="3"/>
    </row>
    <row r="137" ht="13.5" hidden="1">
      <c r="A137" s="3"/>
    </row>
    <row r="138" ht="13.5" hidden="1">
      <c r="A138" s="3"/>
    </row>
    <row r="139" ht="13.5" hidden="1">
      <c r="A139" s="3"/>
    </row>
    <row r="140" ht="13.5" hidden="1">
      <c r="A140" s="3"/>
    </row>
    <row r="141" ht="13.5" hidden="1">
      <c r="A141" s="3"/>
    </row>
    <row r="142" ht="13.5" hidden="1">
      <c r="A142" s="3"/>
    </row>
    <row r="143" ht="13.5" hidden="1">
      <c r="A143" s="3"/>
    </row>
    <row r="144" ht="13.5" hidden="1">
      <c r="A144" s="3"/>
    </row>
    <row r="145" ht="13.5" hidden="1">
      <c r="A145" s="3"/>
    </row>
    <row r="146" ht="13.5" hidden="1">
      <c r="A146" s="3"/>
    </row>
    <row r="147" ht="13.5" hidden="1">
      <c r="A147" s="3"/>
    </row>
    <row r="148" ht="13.5" hidden="1">
      <c r="A148" s="3"/>
    </row>
    <row r="149" ht="13.5" hidden="1">
      <c r="A149" s="3"/>
    </row>
    <row r="150" ht="13.5" hidden="1">
      <c r="A150" s="3"/>
    </row>
    <row r="151" ht="13.5" hidden="1">
      <c r="A151" s="3"/>
    </row>
    <row r="152" ht="13.5" hidden="1">
      <c r="A152" s="3"/>
    </row>
    <row r="153" ht="13.5" hidden="1">
      <c r="A153" s="3"/>
    </row>
    <row r="154" ht="13.5" hidden="1">
      <c r="A154" s="3"/>
    </row>
    <row r="155" ht="13.5" hidden="1">
      <c r="A155" s="3"/>
    </row>
    <row r="156" ht="13.5" hidden="1">
      <c r="A156" s="3"/>
    </row>
    <row r="157" ht="13.5" hidden="1">
      <c r="A157" s="3"/>
    </row>
    <row r="158" ht="13.5" hidden="1">
      <c r="A158" s="3"/>
    </row>
    <row r="159" ht="13.5" hidden="1">
      <c r="A159" s="3"/>
    </row>
    <row r="160" ht="13.5" hidden="1">
      <c r="A160" s="3"/>
    </row>
    <row r="161" ht="13.5" hidden="1">
      <c r="A161" s="3"/>
    </row>
    <row r="162" ht="13.5" hidden="1">
      <c r="A162" s="3"/>
    </row>
    <row r="163" ht="13.5" hidden="1">
      <c r="A163" s="3"/>
    </row>
    <row r="164" ht="13.5" hidden="1">
      <c r="A164" s="3"/>
    </row>
    <row r="165" ht="13.5" hidden="1">
      <c r="A165" s="3"/>
    </row>
    <row r="166" ht="13.5" hidden="1">
      <c r="A166" s="3"/>
    </row>
    <row r="167" ht="13.5" hidden="1">
      <c r="A167" s="3"/>
    </row>
    <row r="168" ht="13.5" hidden="1">
      <c r="A168" s="3"/>
    </row>
    <row r="169" ht="13.5" hidden="1">
      <c r="A169" s="3"/>
    </row>
    <row r="170" ht="13.5" hidden="1">
      <c r="A170" s="3"/>
    </row>
    <row r="171" ht="13.5" hidden="1">
      <c r="A171" s="3"/>
    </row>
    <row r="172" ht="13.5" hidden="1">
      <c r="A172" s="3"/>
    </row>
    <row r="173" ht="13.5" hidden="1">
      <c r="A173" s="3"/>
    </row>
    <row r="174" ht="13.5" hidden="1">
      <c r="A174" s="3"/>
    </row>
    <row r="175" ht="13.5" hidden="1">
      <c r="A175" s="3"/>
    </row>
    <row r="176" ht="13.5" hidden="1">
      <c r="A176" s="3"/>
    </row>
    <row r="177" ht="13.5" hidden="1">
      <c r="A177" s="3"/>
    </row>
    <row r="178" ht="13.5" hidden="1">
      <c r="A178" s="3"/>
    </row>
    <row r="179" ht="13.5" hidden="1">
      <c r="A179" s="3"/>
    </row>
    <row r="180" ht="13.5" hidden="1">
      <c r="A180" s="3"/>
    </row>
    <row r="181" ht="13.5" hidden="1">
      <c r="A181" s="3"/>
    </row>
    <row r="182" ht="13.5" hidden="1">
      <c r="A182" s="3"/>
    </row>
    <row r="183" ht="13.5" hidden="1">
      <c r="A183" s="3"/>
    </row>
    <row r="184" ht="13.5" hidden="1">
      <c r="A184" s="3"/>
    </row>
    <row r="185" ht="13.5" hidden="1">
      <c r="A185" s="3"/>
    </row>
    <row r="186" ht="13.5" hidden="1">
      <c r="A186" s="3"/>
    </row>
    <row r="187" ht="13.5" hidden="1">
      <c r="A187" s="3"/>
    </row>
    <row r="188" ht="13.5" hidden="1">
      <c r="A188" s="3"/>
    </row>
    <row r="189" ht="13.5" hidden="1">
      <c r="A189" s="3"/>
    </row>
    <row r="190" ht="13.5" hidden="1">
      <c r="A190" s="3"/>
    </row>
    <row r="191" ht="13.5" hidden="1">
      <c r="A191" s="3"/>
    </row>
    <row r="192" ht="13.5" hidden="1">
      <c r="A192" s="3"/>
    </row>
    <row r="193" ht="13.5" hidden="1">
      <c r="A193" s="3"/>
    </row>
    <row r="194" ht="13.5" hidden="1">
      <c r="A194" s="3"/>
    </row>
    <row r="195" ht="13.5" hidden="1">
      <c r="A195" s="3"/>
    </row>
    <row r="196" ht="13.5" hidden="1">
      <c r="A196" s="3"/>
    </row>
    <row r="197" ht="13.5" hidden="1">
      <c r="A197" s="3"/>
    </row>
    <row r="198" ht="13.5" hidden="1">
      <c r="A198" s="3"/>
    </row>
    <row r="199" ht="13.5" hidden="1">
      <c r="A199" s="3"/>
    </row>
    <row r="200" ht="13.5" hidden="1">
      <c r="A200" s="3"/>
    </row>
    <row r="201" ht="13.5" hidden="1">
      <c r="A201" s="3"/>
    </row>
    <row r="202" ht="13.5" hidden="1">
      <c r="A202" s="3"/>
    </row>
    <row r="203" ht="13.5" hidden="1">
      <c r="A203" s="3"/>
    </row>
    <row r="204" ht="13.5" hidden="1">
      <c r="A204" s="3"/>
    </row>
    <row r="205" ht="13.5" hidden="1">
      <c r="A205" s="3"/>
    </row>
    <row r="206" ht="13.5" hidden="1">
      <c r="A206" s="3"/>
    </row>
    <row r="207" ht="13.5" hidden="1">
      <c r="A207" s="3"/>
    </row>
    <row r="208" ht="13.5" hidden="1">
      <c r="A208" s="3"/>
    </row>
    <row r="209" ht="13.5" hidden="1">
      <c r="A209" s="3"/>
    </row>
    <row r="210" ht="13.5" hidden="1">
      <c r="A210" s="3"/>
    </row>
    <row r="211" ht="13.5" hidden="1">
      <c r="A211" s="3"/>
    </row>
    <row r="212" ht="13.5" hidden="1">
      <c r="A212" s="3"/>
    </row>
    <row r="213" ht="13.5" hidden="1">
      <c r="A213" s="3"/>
    </row>
    <row r="214" ht="13.5" hidden="1">
      <c r="A214" s="3"/>
    </row>
    <row r="215" ht="13.5" hidden="1">
      <c r="A215" s="3"/>
    </row>
    <row r="216" ht="13.5" hidden="1">
      <c r="A216" s="3"/>
    </row>
    <row r="217" ht="13.5" hidden="1">
      <c r="A217" s="3"/>
    </row>
    <row r="218" ht="13.5" hidden="1">
      <c r="A218" s="3"/>
    </row>
    <row r="219" ht="13.5" hidden="1">
      <c r="A219" s="3"/>
    </row>
    <row r="220" ht="13.5" hidden="1">
      <c r="A220" s="3"/>
    </row>
    <row r="221" ht="13.5" hidden="1">
      <c r="A221" s="3"/>
    </row>
    <row r="222" ht="13.5" hidden="1">
      <c r="A222" s="3"/>
    </row>
    <row r="223" ht="13.5" hidden="1">
      <c r="A223" s="3"/>
    </row>
    <row r="224" ht="13.5" hidden="1">
      <c r="A224" s="3"/>
    </row>
    <row r="225" ht="13.5" hidden="1">
      <c r="A225" s="3"/>
    </row>
    <row r="226" ht="13.5" hidden="1">
      <c r="A226" s="3"/>
    </row>
    <row r="227" ht="13.5" hidden="1">
      <c r="A227" s="3"/>
    </row>
    <row r="228" ht="13.5" hidden="1">
      <c r="A228" s="3"/>
    </row>
    <row r="229" ht="13.5" hidden="1">
      <c r="A229" s="3"/>
    </row>
    <row r="230" ht="13.5" hidden="1">
      <c r="A230" s="3"/>
    </row>
    <row r="231" ht="13.5" hidden="1">
      <c r="A231" s="3"/>
    </row>
    <row r="232" ht="13.5" hidden="1">
      <c r="A232" s="3"/>
    </row>
    <row r="233" ht="13.5" hidden="1">
      <c r="A233" s="3"/>
    </row>
    <row r="234" ht="13.5" hidden="1">
      <c r="A234" s="3"/>
    </row>
    <row r="235" ht="13.5" hidden="1">
      <c r="A235" s="3"/>
    </row>
    <row r="236" ht="13.5" hidden="1">
      <c r="A236" s="3"/>
    </row>
    <row r="237" ht="13.5" hidden="1">
      <c r="A237" s="3"/>
    </row>
    <row r="238" ht="13.5" hidden="1">
      <c r="A238" s="3"/>
    </row>
    <row r="239" ht="13.5" hidden="1">
      <c r="A239" s="3"/>
    </row>
    <row r="240" ht="13.5" hidden="1">
      <c r="A240" s="3"/>
    </row>
    <row r="241" ht="13.5" hidden="1">
      <c r="A241" s="3"/>
    </row>
    <row r="242" ht="13.5" hidden="1">
      <c r="A242" s="3"/>
    </row>
    <row r="243" ht="13.5" hidden="1">
      <c r="A243" s="3"/>
    </row>
    <row r="244" ht="13.5" hidden="1">
      <c r="A244" s="3"/>
    </row>
    <row r="245" ht="13.5" hidden="1">
      <c r="A245" s="3"/>
    </row>
    <row r="246" ht="13.5" hidden="1">
      <c r="A246" s="3"/>
    </row>
    <row r="247" ht="13.5" hidden="1">
      <c r="A247" s="3"/>
    </row>
    <row r="248" ht="13.5" hidden="1">
      <c r="A248" s="3"/>
    </row>
    <row r="249" ht="13.5" hidden="1">
      <c r="A249" s="3"/>
    </row>
    <row r="250" ht="13.5" hidden="1">
      <c r="A250" s="3"/>
    </row>
    <row r="251" ht="13.5" hidden="1">
      <c r="A251" s="3"/>
    </row>
    <row r="252" ht="13.5" hidden="1">
      <c r="A252" s="3"/>
    </row>
    <row r="253" ht="13.5" hidden="1">
      <c r="A253" s="3"/>
    </row>
    <row r="254" ht="13.5" hidden="1">
      <c r="A254" s="3"/>
    </row>
    <row r="255" ht="13.5" hidden="1">
      <c r="A255" s="3"/>
    </row>
    <row r="256" ht="13.5" hidden="1">
      <c r="A256" s="3"/>
    </row>
    <row r="257" ht="13.5" hidden="1">
      <c r="A257" s="3"/>
    </row>
    <row r="258" ht="13.5" hidden="1">
      <c r="A258" s="3"/>
    </row>
    <row r="259" ht="13.5" hidden="1">
      <c r="A259" s="3"/>
    </row>
    <row r="260" ht="13.5" hidden="1">
      <c r="A260" s="3"/>
    </row>
    <row r="261" ht="13.5" hidden="1">
      <c r="A261" s="3"/>
    </row>
    <row r="262" ht="13.5" hidden="1">
      <c r="A262" s="3"/>
    </row>
    <row r="263" ht="13.5" hidden="1">
      <c r="A263" s="3"/>
    </row>
    <row r="264" ht="13.5" hidden="1">
      <c r="A264" s="3"/>
    </row>
    <row r="265" ht="13.5" hidden="1">
      <c r="A265" s="3"/>
    </row>
    <row r="266" ht="13.5" hidden="1">
      <c r="A266" s="3"/>
    </row>
    <row r="267" ht="13.5" hidden="1">
      <c r="A267" s="3"/>
    </row>
    <row r="268" ht="13.5" hidden="1">
      <c r="A268" s="3"/>
    </row>
    <row r="269" ht="13.5" hidden="1">
      <c r="A269" s="3"/>
    </row>
    <row r="270" ht="13.5" hidden="1">
      <c r="A270" s="3"/>
    </row>
    <row r="271" ht="13.5" hidden="1">
      <c r="A271" s="3"/>
    </row>
    <row r="272" ht="13.5" hidden="1">
      <c r="A272" s="3"/>
    </row>
    <row r="273" ht="13.5" hidden="1">
      <c r="A273" s="3"/>
    </row>
    <row r="274" ht="13.5" hidden="1">
      <c r="A274" s="3"/>
    </row>
    <row r="275" ht="13.5" hidden="1">
      <c r="A275" s="3"/>
    </row>
    <row r="276" ht="13.5" hidden="1">
      <c r="A276" s="3"/>
    </row>
    <row r="277" ht="13.5" hidden="1">
      <c r="A277" s="3"/>
    </row>
    <row r="278" ht="13.5" hidden="1">
      <c r="A278" s="3"/>
    </row>
    <row r="279" ht="13.5" hidden="1">
      <c r="A279" s="3"/>
    </row>
    <row r="280" ht="13.5" hidden="1">
      <c r="A280" s="3"/>
    </row>
    <row r="281" ht="13.5" hidden="1">
      <c r="A281" s="3"/>
    </row>
    <row r="282" ht="13.5" hidden="1">
      <c r="A282" s="3"/>
    </row>
    <row r="283" ht="13.5" hidden="1">
      <c r="A283" s="3"/>
    </row>
    <row r="284" ht="13.5" hidden="1">
      <c r="A284" s="3"/>
    </row>
    <row r="285" ht="13.5" hidden="1">
      <c r="A285" s="3"/>
    </row>
    <row r="286" ht="13.5" hidden="1">
      <c r="A286" s="3"/>
    </row>
    <row r="287" ht="13.5" hidden="1">
      <c r="A287" s="3"/>
    </row>
    <row r="288" ht="13.5" hidden="1">
      <c r="A288" s="3"/>
    </row>
    <row r="289" ht="13.5" hidden="1">
      <c r="A289" s="3"/>
    </row>
    <row r="290" ht="13.5" hidden="1">
      <c r="A290" s="3"/>
    </row>
    <row r="291" ht="13.5" hidden="1">
      <c r="A291" s="3"/>
    </row>
    <row r="292" ht="13.5" hidden="1">
      <c r="A292" s="3"/>
    </row>
    <row r="293" ht="13.5" hidden="1">
      <c r="A293" s="3"/>
    </row>
    <row r="294" ht="13.5" hidden="1">
      <c r="A294" s="3"/>
    </row>
    <row r="295" ht="13.5" hidden="1">
      <c r="A295" s="3"/>
    </row>
    <row r="296" ht="13.5" hidden="1">
      <c r="A296" s="3"/>
    </row>
    <row r="297" ht="13.5" hidden="1">
      <c r="A297" s="3"/>
    </row>
    <row r="298" ht="13.5" hidden="1">
      <c r="A298" s="3"/>
    </row>
    <row r="299" ht="13.5" hidden="1">
      <c r="A299" s="3"/>
    </row>
    <row r="300" ht="13.5" hidden="1">
      <c r="A300" s="3"/>
    </row>
    <row r="301" ht="13.5" hidden="1">
      <c r="A301" s="3"/>
    </row>
    <row r="302" ht="13.5" hidden="1">
      <c r="A302" s="3"/>
    </row>
    <row r="303" ht="13.5" hidden="1">
      <c r="A303" s="3"/>
    </row>
    <row r="304" ht="13.5" hidden="1">
      <c r="A304" s="3"/>
    </row>
    <row r="305" ht="13.5" hidden="1">
      <c r="A305" s="3"/>
    </row>
    <row r="306" ht="13.5" hidden="1">
      <c r="A306" s="3"/>
    </row>
    <row r="307" ht="13.5" hidden="1">
      <c r="A307" s="3"/>
    </row>
    <row r="308" ht="13.5" hidden="1">
      <c r="A308" s="3"/>
    </row>
    <row r="309" ht="13.5" hidden="1">
      <c r="A309" s="3"/>
    </row>
    <row r="310" ht="13.5" hidden="1">
      <c r="A310" s="3"/>
    </row>
    <row r="311" ht="13.5" hidden="1">
      <c r="A311" s="3"/>
    </row>
    <row r="312" ht="13.5" hidden="1">
      <c r="A312" s="3"/>
    </row>
    <row r="313" ht="13.5" hidden="1">
      <c r="A313" s="3"/>
    </row>
    <row r="314" ht="13.5" hidden="1">
      <c r="A314" s="3"/>
    </row>
    <row r="315" ht="13.5" hidden="1">
      <c r="A315" s="3"/>
    </row>
    <row r="316" ht="13.5" hidden="1">
      <c r="A316" s="3"/>
    </row>
    <row r="317" ht="13.5" hidden="1">
      <c r="A317" s="3"/>
    </row>
    <row r="318" ht="13.5" hidden="1">
      <c r="A318" s="3"/>
    </row>
    <row r="319" ht="13.5" hidden="1">
      <c r="A319" s="3"/>
    </row>
    <row r="320" ht="13.5" hidden="1">
      <c r="A320" s="3"/>
    </row>
    <row r="321" ht="13.5" hidden="1">
      <c r="A321" s="3"/>
    </row>
    <row r="322" ht="13.5" hidden="1">
      <c r="A322" s="3"/>
    </row>
    <row r="323" ht="13.5" hidden="1">
      <c r="A323" s="3"/>
    </row>
    <row r="324" ht="13.5" hidden="1">
      <c r="A324" s="3"/>
    </row>
    <row r="325" ht="13.5" hidden="1">
      <c r="A325" s="3"/>
    </row>
    <row r="326" ht="13.5" hidden="1">
      <c r="A326" s="3"/>
    </row>
    <row r="327" ht="13.5" hidden="1">
      <c r="A327" s="3"/>
    </row>
    <row r="328" ht="13.5" hidden="1">
      <c r="A328" s="3"/>
    </row>
    <row r="329" ht="13.5" hidden="1">
      <c r="A329" s="3"/>
    </row>
    <row r="330" ht="13.5" hidden="1">
      <c r="A330" s="3"/>
    </row>
    <row r="331" ht="13.5" hidden="1">
      <c r="A331" s="3"/>
    </row>
    <row r="332" ht="13.5" hidden="1">
      <c r="A332" s="3"/>
    </row>
    <row r="333" ht="13.5" hidden="1">
      <c r="A333" s="3"/>
    </row>
    <row r="334" ht="13.5" hidden="1">
      <c r="A334" s="3"/>
    </row>
    <row r="335" ht="13.5" hidden="1">
      <c r="A335" s="3"/>
    </row>
    <row r="336" ht="13.5" hidden="1">
      <c r="A336" s="3"/>
    </row>
    <row r="337" ht="13.5" hidden="1">
      <c r="A337" s="3"/>
    </row>
    <row r="338" ht="13.5" hidden="1">
      <c r="A338" s="3"/>
    </row>
    <row r="339" ht="13.5" hidden="1">
      <c r="A339" s="3"/>
    </row>
    <row r="340" ht="13.5" hidden="1">
      <c r="A340" s="3"/>
    </row>
    <row r="341" ht="13.5" hidden="1">
      <c r="A341" s="3"/>
    </row>
    <row r="342" ht="13.5" hidden="1">
      <c r="A342" s="3"/>
    </row>
    <row r="343" ht="13.5" hidden="1">
      <c r="A343" s="3"/>
    </row>
    <row r="344" ht="13.5" hidden="1">
      <c r="A344" s="3"/>
    </row>
    <row r="345" ht="13.5" hidden="1">
      <c r="A345" s="3"/>
    </row>
    <row r="346" ht="13.5" hidden="1">
      <c r="A346" s="3"/>
    </row>
    <row r="347" ht="13.5" hidden="1">
      <c r="A347" s="3"/>
    </row>
    <row r="348" ht="13.5" hidden="1">
      <c r="A348" s="3"/>
    </row>
    <row r="349" ht="13.5" hidden="1">
      <c r="A349" s="3"/>
    </row>
    <row r="350" ht="13.5" hidden="1">
      <c r="A350" s="3"/>
    </row>
    <row r="351" ht="13.5" hidden="1">
      <c r="A351" s="3"/>
    </row>
    <row r="352" ht="13.5" hidden="1">
      <c r="A352" s="3"/>
    </row>
    <row r="353" ht="13.5" hidden="1">
      <c r="A353" s="3"/>
    </row>
    <row r="354" ht="13.5" hidden="1">
      <c r="A354" s="3"/>
    </row>
    <row r="355" ht="13.5" hidden="1">
      <c r="A355" s="3"/>
    </row>
    <row r="356" ht="13.5" hidden="1">
      <c r="A356" s="3"/>
    </row>
    <row r="357" ht="13.5" hidden="1">
      <c r="A357" s="3"/>
    </row>
    <row r="358" ht="13.5" hidden="1">
      <c r="A358" s="3"/>
    </row>
    <row r="359" ht="13.5" hidden="1">
      <c r="A359" s="3"/>
    </row>
    <row r="360" ht="13.5" hidden="1">
      <c r="A360" s="3"/>
    </row>
    <row r="361" ht="13.5" hidden="1">
      <c r="A361" s="3"/>
    </row>
    <row r="362" ht="13.5" hidden="1">
      <c r="A362" s="3"/>
    </row>
    <row r="363" ht="13.5" hidden="1">
      <c r="A363" s="3"/>
    </row>
    <row r="364" ht="13.5" hidden="1">
      <c r="A364" s="3"/>
    </row>
    <row r="365" ht="13.5" hidden="1">
      <c r="A365" s="3"/>
    </row>
    <row r="366" ht="13.5" hidden="1">
      <c r="A366" s="3"/>
    </row>
    <row r="367" ht="13.5" hidden="1">
      <c r="A367" s="3"/>
    </row>
    <row r="368" ht="13.5" hidden="1">
      <c r="A368" s="3"/>
    </row>
    <row r="369" ht="13.5" hidden="1">
      <c r="A369" s="3"/>
    </row>
    <row r="370" ht="13.5" hidden="1">
      <c r="A370" s="3"/>
    </row>
    <row r="371" ht="13.5" hidden="1">
      <c r="A371" s="3"/>
    </row>
    <row r="372" ht="13.5" hidden="1">
      <c r="A372" s="3"/>
    </row>
    <row r="373" ht="13.5" hidden="1">
      <c r="A373" s="3"/>
    </row>
    <row r="374" ht="13.5" hidden="1">
      <c r="A374" s="3"/>
    </row>
    <row r="375" ht="13.5" hidden="1">
      <c r="A375" s="3"/>
    </row>
    <row r="376" ht="13.5" hidden="1">
      <c r="A376" s="3"/>
    </row>
    <row r="377" ht="13.5" hidden="1">
      <c r="A377" s="3"/>
    </row>
    <row r="378" ht="13.5" hidden="1">
      <c r="A378" s="3"/>
    </row>
    <row r="379" ht="13.5" hidden="1">
      <c r="A379" s="3"/>
    </row>
    <row r="380" ht="13.5" hidden="1">
      <c r="A380" s="3"/>
    </row>
    <row r="381" ht="13.5" hidden="1">
      <c r="A381" s="3"/>
    </row>
    <row r="382" ht="13.5" hidden="1">
      <c r="A382" s="3"/>
    </row>
    <row r="383" ht="13.5" hidden="1">
      <c r="A383" s="3"/>
    </row>
    <row r="384" ht="13.5" hidden="1">
      <c r="A384" s="3"/>
    </row>
    <row r="385" ht="13.5" hidden="1">
      <c r="A385" s="3"/>
    </row>
    <row r="386" ht="13.5" hidden="1">
      <c r="A386" s="3"/>
    </row>
    <row r="387" ht="13.5" hidden="1">
      <c r="A387" s="3"/>
    </row>
    <row r="388" ht="13.5" hidden="1">
      <c r="A388" s="3"/>
    </row>
    <row r="389" ht="13.5" hidden="1">
      <c r="A389" s="3"/>
    </row>
    <row r="390" ht="13.5" hidden="1">
      <c r="A390" s="3"/>
    </row>
    <row r="391" ht="13.5" hidden="1">
      <c r="A391" s="3"/>
    </row>
    <row r="392" ht="13.5" hidden="1">
      <c r="A392" s="3"/>
    </row>
    <row r="393" ht="13.5" hidden="1">
      <c r="A393" s="3"/>
    </row>
    <row r="394" ht="13.5" hidden="1">
      <c r="A394" s="3"/>
    </row>
    <row r="395" ht="13.5" hidden="1">
      <c r="A395" s="3"/>
    </row>
    <row r="396" ht="13.5" hidden="1">
      <c r="A396" s="3"/>
    </row>
    <row r="397" ht="13.5" hidden="1">
      <c r="A397" s="3"/>
    </row>
    <row r="398" ht="13.5" hidden="1">
      <c r="A398" s="3"/>
    </row>
    <row r="399" ht="13.5" hidden="1">
      <c r="A399" s="3"/>
    </row>
    <row r="400" ht="13.5" hidden="1">
      <c r="A400" s="3"/>
    </row>
    <row r="401" ht="13.5" hidden="1">
      <c r="A401" s="3"/>
    </row>
    <row r="402" ht="13.5" hidden="1">
      <c r="A402" s="3"/>
    </row>
    <row r="403" ht="13.5" hidden="1">
      <c r="A403" s="3"/>
    </row>
    <row r="404" ht="13.5" hidden="1">
      <c r="A404" s="3"/>
    </row>
    <row r="405" ht="13.5" hidden="1">
      <c r="A405" s="3"/>
    </row>
    <row r="406" ht="13.5" hidden="1">
      <c r="A406" s="3"/>
    </row>
    <row r="407" ht="13.5" hidden="1">
      <c r="A407" s="3"/>
    </row>
    <row r="408" ht="13.5" hidden="1">
      <c r="A408" s="3"/>
    </row>
    <row r="409" ht="13.5" hidden="1">
      <c r="A409" s="3"/>
    </row>
    <row r="410" ht="13.5" hidden="1">
      <c r="A410" s="3"/>
    </row>
    <row r="411" ht="13.5" hidden="1">
      <c r="A411" s="3"/>
    </row>
    <row r="412" ht="13.5" hidden="1">
      <c r="A412" s="3"/>
    </row>
    <row r="413" ht="13.5" hidden="1">
      <c r="A413" s="3"/>
    </row>
    <row r="414" ht="13.5" hidden="1">
      <c r="A414" s="3"/>
    </row>
    <row r="415" ht="13.5" hidden="1">
      <c r="A415" s="3"/>
    </row>
    <row r="416" ht="13.5" hidden="1">
      <c r="A416" s="3"/>
    </row>
    <row r="417" ht="13.5" hidden="1">
      <c r="A417" s="3"/>
    </row>
    <row r="418" ht="13.5" hidden="1">
      <c r="A418" s="3"/>
    </row>
    <row r="419" ht="13.5" hidden="1">
      <c r="A419" s="3"/>
    </row>
    <row r="420" ht="13.5" hidden="1">
      <c r="A420" s="3"/>
    </row>
    <row r="421" ht="13.5" hidden="1">
      <c r="A421" s="3"/>
    </row>
    <row r="422" ht="13.5" hidden="1">
      <c r="A422" s="3"/>
    </row>
    <row r="423" ht="13.5" hidden="1">
      <c r="A423" s="3"/>
    </row>
    <row r="424" ht="13.5" hidden="1">
      <c r="A424" s="3"/>
    </row>
    <row r="425" ht="13.5" hidden="1">
      <c r="A425" s="3"/>
    </row>
    <row r="426" ht="13.5" hidden="1">
      <c r="A426" s="3"/>
    </row>
    <row r="427" ht="13.5" hidden="1">
      <c r="A427" s="3"/>
    </row>
    <row r="428" ht="13.5" hidden="1">
      <c r="A428" s="3"/>
    </row>
    <row r="429" ht="13.5" hidden="1">
      <c r="A429" s="3"/>
    </row>
    <row r="430" ht="13.5" hidden="1">
      <c r="A430" s="3"/>
    </row>
    <row r="431" ht="13.5" hidden="1">
      <c r="A431" s="3"/>
    </row>
    <row r="432" ht="13.5" hidden="1">
      <c r="A432" s="3"/>
    </row>
    <row r="433" ht="13.5" hidden="1">
      <c r="A433" s="3"/>
    </row>
    <row r="434" ht="13.5" hidden="1">
      <c r="A434" s="3"/>
    </row>
    <row r="435" ht="13.5" hidden="1">
      <c r="A435" s="3"/>
    </row>
    <row r="436" ht="13.5" hidden="1">
      <c r="A436" s="3"/>
    </row>
    <row r="437" ht="13.5" hidden="1">
      <c r="A437" s="3"/>
    </row>
    <row r="438" ht="13.5" hidden="1">
      <c r="A438" s="3"/>
    </row>
    <row r="439" ht="13.5" hidden="1">
      <c r="A439" s="3"/>
    </row>
    <row r="440" ht="13.5" hidden="1">
      <c r="A440" s="3"/>
    </row>
    <row r="441" ht="13.5" hidden="1">
      <c r="A441" s="3"/>
    </row>
    <row r="442" ht="13.5" hidden="1">
      <c r="A442" s="3"/>
    </row>
    <row r="443" ht="13.5" hidden="1">
      <c r="A443" s="3"/>
    </row>
    <row r="444" ht="13.5" hidden="1">
      <c r="A444" s="3"/>
    </row>
    <row r="445" ht="13.5" hidden="1">
      <c r="A445" s="3"/>
    </row>
    <row r="446" ht="13.5" hidden="1">
      <c r="A446" s="3"/>
    </row>
    <row r="447" ht="13.5" hidden="1">
      <c r="A447" s="3"/>
    </row>
    <row r="448" ht="13.5" hidden="1">
      <c r="A448" s="3"/>
    </row>
    <row r="449" ht="13.5" hidden="1">
      <c r="A449" s="3"/>
    </row>
    <row r="450" ht="13.5" hidden="1">
      <c r="A450" s="3"/>
    </row>
    <row r="451" ht="13.5" hidden="1">
      <c r="A451" s="3"/>
    </row>
    <row r="452" ht="13.5" hidden="1">
      <c r="A452" s="3"/>
    </row>
    <row r="453" ht="13.5" hidden="1">
      <c r="A453" s="3"/>
    </row>
    <row r="454" ht="13.5" hidden="1">
      <c r="A454" s="3"/>
    </row>
    <row r="455" ht="13.5" hidden="1">
      <c r="A455" s="3"/>
    </row>
    <row r="456" ht="13.5" hidden="1">
      <c r="A456" s="3"/>
    </row>
    <row r="457" ht="13.5" hidden="1">
      <c r="A457" s="3"/>
    </row>
    <row r="458" ht="13.5" hidden="1">
      <c r="A458" s="3"/>
    </row>
    <row r="459" ht="13.5" hidden="1">
      <c r="A459" s="3"/>
    </row>
    <row r="460" ht="13.5" hidden="1">
      <c r="A460" s="3"/>
    </row>
    <row r="461" ht="13.5" hidden="1">
      <c r="A461" s="3"/>
    </row>
    <row r="462" ht="13.5" hidden="1">
      <c r="A462" s="3"/>
    </row>
    <row r="463" ht="13.5" hidden="1">
      <c r="A463" s="3"/>
    </row>
    <row r="464" ht="13.5" hidden="1">
      <c r="A464" s="3"/>
    </row>
    <row r="465" ht="13.5" hidden="1">
      <c r="A465" s="3"/>
    </row>
    <row r="466" ht="13.5" hidden="1">
      <c r="A466" s="3"/>
    </row>
    <row r="467" ht="13.5" hidden="1">
      <c r="A467" s="3"/>
    </row>
    <row r="468" ht="13.5" hidden="1">
      <c r="A468" s="3"/>
    </row>
    <row r="469" ht="13.5" hidden="1">
      <c r="A469" s="3"/>
    </row>
    <row r="470" ht="13.5" hidden="1">
      <c r="A470" s="3"/>
    </row>
    <row r="471" ht="13.5" hidden="1">
      <c r="A471" s="3"/>
    </row>
    <row r="472" ht="13.5" hidden="1">
      <c r="A472" s="3"/>
    </row>
    <row r="473" ht="13.5" hidden="1">
      <c r="A473" s="3"/>
    </row>
    <row r="474" ht="13.5" hidden="1">
      <c r="A474" s="3"/>
    </row>
    <row r="475" ht="13.5" hidden="1">
      <c r="A475" s="3"/>
    </row>
    <row r="476" ht="13.5" hidden="1">
      <c r="A476" s="3"/>
    </row>
    <row r="477" ht="13.5" hidden="1">
      <c r="A477" s="3"/>
    </row>
    <row r="478" ht="13.5" hidden="1">
      <c r="A478" s="3"/>
    </row>
    <row r="479" ht="13.5" hidden="1">
      <c r="A479" s="3"/>
    </row>
    <row r="480" ht="13.5" hidden="1">
      <c r="A480" s="3"/>
    </row>
    <row r="481" ht="13.5" hidden="1">
      <c r="A481" s="3"/>
    </row>
    <row r="482" ht="13.5" hidden="1">
      <c r="A482" s="3"/>
    </row>
    <row r="483" ht="13.5" hidden="1">
      <c r="A483" s="3"/>
    </row>
    <row r="484" ht="13.5" hidden="1">
      <c r="A484" s="3"/>
    </row>
    <row r="485" ht="13.5" hidden="1">
      <c r="A485" s="3"/>
    </row>
    <row r="486" ht="13.5" hidden="1">
      <c r="A486" s="3"/>
    </row>
    <row r="487" ht="13.5" hidden="1">
      <c r="A487" s="3"/>
    </row>
    <row r="488" ht="13.5" hidden="1">
      <c r="A488" s="3"/>
    </row>
    <row r="489" ht="13.5" hidden="1">
      <c r="A489" s="3"/>
    </row>
    <row r="490" ht="13.5" hidden="1">
      <c r="A490" s="3"/>
    </row>
    <row r="491" ht="13.5" hidden="1">
      <c r="A491" s="3"/>
    </row>
    <row r="492" ht="13.5" hidden="1">
      <c r="A492" s="3"/>
    </row>
    <row r="493" ht="13.5" hidden="1">
      <c r="A493" s="3"/>
    </row>
    <row r="494" ht="13.5" hidden="1">
      <c r="A494" s="3"/>
    </row>
    <row r="495" ht="13.5" hidden="1">
      <c r="A495" s="3"/>
    </row>
    <row r="496" ht="13.5" hidden="1">
      <c r="A496" s="3"/>
    </row>
    <row r="497" ht="13.5" hidden="1">
      <c r="A497" s="3"/>
    </row>
    <row r="498" ht="13.5" hidden="1">
      <c r="A498" s="3"/>
    </row>
    <row r="499" ht="13.5" hidden="1">
      <c r="A499" s="3"/>
    </row>
    <row r="500" ht="13.5" hidden="1">
      <c r="A500" s="3"/>
    </row>
    <row r="501" ht="13.5" hidden="1">
      <c r="A501" s="3"/>
    </row>
    <row r="502" ht="13.5" hidden="1">
      <c r="A502" s="3"/>
    </row>
    <row r="503" ht="13.5" hidden="1">
      <c r="A503" s="3"/>
    </row>
    <row r="504" ht="13.5" hidden="1">
      <c r="A504" s="3"/>
    </row>
    <row r="505" ht="13.5" hidden="1">
      <c r="A505" s="3"/>
    </row>
    <row r="506" ht="13.5" hidden="1">
      <c r="A506" s="3"/>
    </row>
    <row r="507" ht="13.5" hidden="1">
      <c r="A507" s="3"/>
    </row>
    <row r="508" ht="13.5" hidden="1">
      <c r="A508" s="3"/>
    </row>
    <row r="509" ht="13.5" hidden="1">
      <c r="A509" s="3"/>
    </row>
    <row r="510" ht="13.5" hidden="1">
      <c r="A510" s="3"/>
    </row>
    <row r="511" ht="13.5" hidden="1">
      <c r="A511" s="3"/>
    </row>
    <row r="512" ht="13.5" hidden="1">
      <c r="A512" s="3"/>
    </row>
    <row r="513" ht="13.5" hidden="1">
      <c r="A513" s="3"/>
    </row>
    <row r="514" ht="13.5" hidden="1">
      <c r="A514" s="3"/>
    </row>
    <row r="515" ht="13.5" hidden="1">
      <c r="A515" s="3"/>
    </row>
    <row r="516" ht="13.5" hidden="1">
      <c r="A516" s="3"/>
    </row>
    <row r="517" ht="13.5" hidden="1">
      <c r="A517" s="3"/>
    </row>
    <row r="518" ht="13.5" hidden="1">
      <c r="A518" s="3"/>
    </row>
    <row r="519" ht="13.5" hidden="1">
      <c r="A519" s="3"/>
    </row>
    <row r="520" ht="13.5" hidden="1">
      <c r="A520" s="3"/>
    </row>
    <row r="521" ht="13.5" hidden="1">
      <c r="A521" s="3"/>
    </row>
    <row r="522" ht="13.5" hidden="1">
      <c r="A522" s="3"/>
    </row>
    <row r="523" ht="13.5" hidden="1">
      <c r="A523" s="3"/>
    </row>
    <row r="524" ht="13.5" hidden="1">
      <c r="A524" s="3"/>
    </row>
    <row r="525" ht="13.5" hidden="1">
      <c r="A525" s="3"/>
    </row>
    <row r="526" ht="13.5" hidden="1">
      <c r="A526" s="3"/>
    </row>
    <row r="527" ht="13.5" hidden="1">
      <c r="A527" s="3"/>
    </row>
    <row r="528" ht="13.5" hidden="1">
      <c r="A528" s="3"/>
    </row>
    <row r="529" ht="13.5" hidden="1">
      <c r="A529" s="3"/>
    </row>
    <row r="530" ht="13.5" hidden="1">
      <c r="A530" s="3"/>
    </row>
    <row r="531" ht="13.5" hidden="1">
      <c r="A531" s="3"/>
    </row>
    <row r="532" ht="13.5" hidden="1">
      <c r="A532" s="3"/>
    </row>
    <row r="533" ht="13.5" hidden="1">
      <c r="A533" s="3"/>
    </row>
    <row r="534" ht="13.5" hidden="1">
      <c r="A534" s="3"/>
    </row>
    <row r="535" ht="13.5" hidden="1">
      <c r="A535" s="3"/>
    </row>
    <row r="536" ht="13.5" hidden="1">
      <c r="A536" s="3"/>
    </row>
    <row r="537" ht="13.5" hidden="1">
      <c r="A537" s="3"/>
    </row>
    <row r="538" ht="13.5" hidden="1">
      <c r="A538" s="3"/>
    </row>
    <row r="539" ht="13.5" hidden="1">
      <c r="A539" s="3"/>
    </row>
    <row r="540" ht="13.5" hidden="1">
      <c r="A540" s="3"/>
    </row>
    <row r="541" ht="13.5" hidden="1">
      <c r="A541" s="3"/>
    </row>
    <row r="542" ht="13.5" hidden="1">
      <c r="A542" s="3"/>
    </row>
    <row r="543" ht="13.5" hidden="1">
      <c r="A543" s="3"/>
    </row>
    <row r="544" ht="13.5" hidden="1">
      <c r="A544" s="3"/>
    </row>
    <row r="545" ht="13.5" hidden="1">
      <c r="A545" s="3"/>
    </row>
    <row r="546" ht="13.5" hidden="1">
      <c r="A546" s="3"/>
    </row>
    <row r="547" ht="13.5" hidden="1">
      <c r="A547" s="3"/>
    </row>
    <row r="548" ht="13.5" hidden="1">
      <c r="A548" s="3"/>
    </row>
    <row r="549" ht="13.5" hidden="1">
      <c r="A549" s="3"/>
    </row>
    <row r="550" ht="13.5" hidden="1">
      <c r="A550" s="3"/>
    </row>
    <row r="551" ht="13.5" hidden="1">
      <c r="A551" s="3"/>
    </row>
    <row r="552" ht="13.5" hidden="1">
      <c r="A552" s="3"/>
    </row>
    <row r="553" ht="13.5" hidden="1">
      <c r="A553" s="3"/>
    </row>
    <row r="554" ht="13.5" hidden="1">
      <c r="A554" s="3"/>
    </row>
    <row r="555" ht="13.5" hidden="1">
      <c r="A555" s="3"/>
    </row>
    <row r="556" ht="13.5" hidden="1">
      <c r="A556" s="3"/>
    </row>
    <row r="557" ht="13.5" hidden="1">
      <c r="A557" s="3"/>
    </row>
    <row r="558" ht="13.5" hidden="1">
      <c r="A558" s="3"/>
    </row>
    <row r="559" ht="13.5" hidden="1">
      <c r="A559" s="3"/>
    </row>
    <row r="560" ht="13.5" hidden="1">
      <c r="A560" s="3"/>
    </row>
    <row r="561" ht="13.5" hidden="1">
      <c r="A561" s="3"/>
    </row>
    <row r="562" ht="13.5" hidden="1">
      <c r="A562" s="3"/>
    </row>
    <row r="563" ht="13.5" hidden="1">
      <c r="A563" s="3"/>
    </row>
    <row r="564" ht="13.5" hidden="1">
      <c r="A564" s="3"/>
    </row>
    <row r="565" ht="13.5" hidden="1">
      <c r="A565" s="3"/>
    </row>
    <row r="566" ht="13.5" hidden="1">
      <c r="A566" s="3"/>
    </row>
    <row r="567" ht="13.5" hidden="1">
      <c r="A567" s="3"/>
    </row>
    <row r="568" ht="13.5" hidden="1">
      <c r="A568" s="3"/>
    </row>
    <row r="569" ht="13.5" hidden="1">
      <c r="A569" s="3"/>
    </row>
    <row r="570" ht="13.5" hidden="1">
      <c r="A570" s="3"/>
    </row>
    <row r="571" ht="13.5" hidden="1">
      <c r="A571" s="3"/>
    </row>
    <row r="572" ht="13.5" hidden="1">
      <c r="A572" s="3"/>
    </row>
    <row r="573" ht="13.5" hidden="1">
      <c r="A573" s="3"/>
    </row>
    <row r="574" ht="13.5" hidden="1">
      <c r="A574" s="3"/>
    </row>
    <row r="575" ht="13.5" hidden="1">
      <c r="A575" s="3"/>
    </row>
    <row r="576" ht="13.5" hidden="1">
      <c r="A576" s="3"/>
    </row>
    <row r="577" ht="13.5" hidden="1">
      <c r="A577" s="3"/>
    </row>
    <row r="578" ht="13.5" hidden="1">
      <c r="A578" s="3"/>
    </row>
    <row r="579" ht="13.5" hidden="1">
      <c r="A579" s="3"/>
    </row>
    <row r="580" ht="13.5" hidden="1">
      <c r="A580" s="3"/>
    </row>
    <row r="581" ht="13.5" hidden="1">
      <c r="A581" s="3"/>
    </row>
    <row r="582" ht="13.5" hidden="1">
      <c r="A582" s="3"/>
    </row>
    <row r="583" ht="13.5" hidden="1">
      <c r="A583" s="3"/>
    </row>
    <row r="584" ht="13.5" hidden="1">
      <c r="A584" s="3"/>
    </row>
    <row r="585" ht="13.5" hidden="1">
      <c r="A585" s="3"/>
    </row>
    <row r="586" ht="13.5" hidden="1">
      <c r="A586" s="3"/>
    </row>
    <row r="587" ht="13.5" hidden="1">
      <c r="A587" s="3"/>
    </row>
    <row r="588" ht="13.5" hidden="1">
      <c r="A588" s="3"/>
    </row>
    <row r="589" ht="13.5" hidden="1">
      <c r="A589" s="3"/>
    </row>
    <row r="590" ht="13.5" hidden="1">
      <c r="A590" s="3"/>
    </row>
    <row r="591" ht="13.5" hidden="1">
      <c r="A591" s="3"/>
    </row>
    <row r="592" ht="13.5" hidden="1">
      <c r="A592" s="3"/>
    </row>
    <row r="593" ht="13.5" hidden="1">
      <c r="A593" s="3"/>
    </row>
    <row r="594" ht="13.5" hidden="1">
      <c r="A594" s="3"/>
    </row>
    <row r="595" ht="13.5" hidden="1">
      <c r="A595" s="3"/>
    </row>
    <row r="596" ht="13.5" hidden="1">
      <c r="A596" s="3"/>
    </row>
    <row r="597" ht="13.5" hidden="1">
      <c r="A597" s="3"/>
    </row>
    <row r="598" ht="13.5" hidden="1">
      <c r="A598" s="3"/>
    </row>
    <row r="599" ht="13.5" hidden="1">
      <c r="A599" s="3"/>
    </row>
    <row r="600" ht="13.5" hidden="1">
      <c r="A600" s="3"/>
    </row>
    <row r="601" ht="13.5" hidden="1">
      <c r="A601" s="3"/>
    </row>
    <row r="602" ht="13.5" hidden="1">
      <c r="A602" s="3"/>
    </row>
    <row r="603" ht="13.5" hidden="1">
      <c r="A603" s="3"/>
    </row>
    <row r="604" ht="13.5" hidden="1">
      <c r="A604" s="3"/>
    </row>
    <row r="605" ht="13.5" hidden="1">
      <c r="A605" s="3"/>
    </row>
    <row r="606" ht="13.5" hidden="1">
      <c r="A606" s="3"/>
    </row>
    <row r="607" ht="13.5" hidden="1">
      <c r="A607" s="3"/>
    </row>
    <row r="608" ht="13.5" hidden="1">
      <c r="A608" s="3"/>
    </row>
    <row r="609" ht="13.5" hidden="1">
      <c r="A609" s="3"/>
    </row>
    <row r="610" ht="13.5" hidden="1">
      <c r="A610" s="3"/>
    </row>
    <row r="611" ht="13.5" hidden="1">
      <c r="A611" s="3"/>
    </row>
    <row r="612" ht="13.5" hidden="1">
      <c r="A612" s="3"/>
    </row>
    <row r="613" ht="13.5" hidden="1">
      <c r="A613" s="3"/>
    </row>
    <row r="614" ht="13.5" hidden="1">
      <c r="A614" s="3"/>
    </row>
    <row r="615" ht="13.5" hidden="1">
      <c r="A615" s="3"/>
    </row>
    <row r="616" ht="13.5" hidden="1">
      <c r="A616" s="3"/>
    </row>
    <row r="617" ht="13.5" hidden="1">
      <c r="A617" s="3"/>
    </row>
    <row r="618" ht="13.5" hidden="1">
      <c r="A618" s="3"/>
    </row>
    <row r="619" ht="13.5" hidden="1">
      <c r="A619" s="3"/>
    </row>
    <row r="620" ht="13.5" hidden="1">
      <c r="A620" s="3"/>
    </row>
    <row r="621" ht="13.5" hidden="1">
      <c r="A621" s="3"/>
    </row>
    <row r="622" ht="13.5" hidden="1">
      <c r="A622" s="3"/>
    </row>
    <row r="623" ht="13.5" hidden="1">
      <c r="A623" s="3"/>
    </row>
    <row r="624" ht="13.5" hidden="1">
      <c r="A624" s="3"/>
    </row>
    <row r="625" ht="13.5" hidden="1">
      <c r="A625" s="3"/>
    </row>
    <row r="626" ht="13.5" hidden="1">
      <c r="A626" s="3"/>
    </row>
    <row r="627" ht="13.5" hidden="1">
      <c r="A627" s="3"/>
    </row>
    <row r="628" ht="13.5" hidden="1">
      <c r="A628" s="3"/>
    </row>
    <row r="629" ht="13.5" hidden="1">
      <c r="A629" s="3"/>
    </row>
    <row r="630" ht="13.5" hidden="1">
      <c r="A630" s="3"/>
    </row>
    <row r="631" ht="13.5" hidden="1">
      <c r="A631" s="3"/>
    </row>
    <row r="632" ht="13.5" hidden="1">
      <c r="A632" s="3"/>
    </row>
    <row r="633" ht="13.5" hidden="1">
      <c r="A633" s="3"/>
    </row>
    <row r="634" ht="13.5" hidden="1">
      <c r="A634" s="3"/>
    </row>
    <row r="635" ht="13.5" hidden="1">
      <c r="A635" s="3"/>
    </row>
    <row r="636" ht="13.5" hidden="1">
      <c r="A636" s="3"/>
    </row>
    <row r="637" ht="13.5" hidden="1">
      <c r="A637" s="3"/>
    </row>
    <row r="638" ht="13.5" hidden="1">
      <c r="A638" s="3"/>
    </row>
    <row r="639" ht="13.5" hidden="1">
      <c r="A639" s="3"/>
    </row>
    <row r="640" ht="13.5" hidden="1">
      <c r="A640" s="3"/>
    </row>
    <row r="641" ht="13.5" hidden="1">
      <c r="A641" s="3"/>
    </row>
    <row r="642" ht="13.5" hidden="1">
      <c r="A642" s="3"/>
    </row>
    <row r="643" ht="13.5" hidden="1">
      <c r="A643" s="3"/>
    </row>
    <row r="644" ht="13.5" hidden="1">
      <c r="A644" s="3"/>
    </row>
    <row r="645" ht="13.5" hidden="1">
      <c r="A645" s="3"/>
    </row>
    <row r="646" ht="13.5" hidden="1">
      <c r="A646" s="3"/>
    </row>
    <row r="647" ht="13.5" hidden="1">
      <c r="A647" s="3"/>
    </row>
    <row r="648" ht="13.5" hidden="1">
      <c r="A648" s="3"/>
    </row>
    <row r="649" ht="13.5" hidden="1">
      <c r="A649" s="3"/>
    </row>
    <row r="650" ht="13.5" hidden="1">
      <c r="A650" s="3"/>
    </row>
    <row r="651" ht="13.5" hidden="1">
      <c r="A651" s="3"/>
    </row>
    <row r="652" ht="13.5" hidden="1">
      <c r="A652" s="3"/>
    </row>
    <row r="653" ht="13.5" hidden="1">
      <c r="A653" s="3"/>
    </row>
    <row r="654" ht="13.5" hidden="1">
      <c r="A654" s="3"/>
    </row>
    <row r="655" ht="13.5" hidden="1">
      <c r="A655" s="3"/>
    </row>
    <row r="656" ht="13.5" hidden="1">
      <c r="A656" s="3"/>
    </row>
    <row r="657" ht="13.5" hidden="1">
      <c r="A657" s="3"/>
    </row>
    <row r="658" ht="13.5" hidden="1">
      <c r="A658" s="3"/>
    </row>
    <row r="659" ht="13.5" hidden="1">
      <c r="A659" s="3"/>
    </row>
    <row r="660" ht="13.5" hidden="1">
      <c r="A660" s="3"/>
    </row>
    <row r="661" ht="13.5" hidden="1">
      <c r="A661" s="3"/>
    </row>
    <row r="662" ht="13.5" hidden="1">
      <c r="A662" s="3"/>
    </row>
    <row r="663" ht="13.5" hidden="1">
      <c r="A663" s="3"/>
    </row>
    <row r="664" ht="13.5" hidden="1">
      <c r="A664" s="3"/>
    </row>
    <row r="665" ht="13.5" hidden="1">
      <c r="A665" s="3"/>
    </row>
    <row r="666" ht="13.5" hidden="1">
      <c r="A666" s="3"/>
    </row>
    <row r="667" ht="13.5" hidden="1">
      <c r="A667" s="3"/>
    </row>
    <row r="668" ht="13.5" hidden="1">
      <c r="A668" s="3"/>
    </row>
    <row r="669" ht="13.5" hidden="1">
      <c r="A669" s="3"/>
    </row>
    <row r="670" ht="13.5" hidden="1">
      <c r="A670" s="3"/>
    </row>
    <row r="671" ht="13.5" hidden="1">
      <c r="A671" s="3"/>
    </row>
    <row r="672" ht="13.5" hidden="1">
      <c r="A672" s="3"/>
    </row>
    <row r="673" ht="13.5" hidden="1">
      <c r="A673" s="3"/>
    </row>
    <row r="674" ht="13.5" hidden="1">
      <c r="A674" s="3"/>
    </row>
    <row r="675" ht="13.5" hidden="1">
      <c r="A675" s="3"/>
    </row>
    <row r="676" ht="13.5" hidden="1">
      <c r="A676" s="3"/>
    </row>
    <row r="677" ht="13.5" hidden="1">
      <c r="A677" s="3"/>
    </row>
    <row r="678" ht="13.5" hidden="1">
      <c r="A678" s="3"/>
    </row>
    <row r="679" ht="13.5" hidden="1">
      <c r="A679" s="3"/>
    </row>
    <row r="680" ht="13.5" hidden="1">
      <c r="A680" s="3"/>
    </row>
    <row r="681" ht="13.5" hidden="1">
      <c r="A681" s="3"/>
    </row>
    <row r="682" ht="13.5" hidden="1">
      <c r="A682" s="3"/>
    </row>
    <row r="683" ht="13.5" hidden="1">
      <c r="A683" s="3"/>
    </row>
    <row r="684" ht="13.5" hidden="1">
      <c r="A684" s="3"/>
    </row>
    <row r="685" ht="13.5" hidden="1">
      <c r="A685" s="3"/>
    </row>
    <row r="686" ht="13.5" hidden="1">
      <c r="A686" s="3"/>
    </row>
    <row r="687" ht="13.5" hidden="1">
      <c r="A687" s="3"/>
    </row>
    <row r="688" ht="13.5" hidden="1">
      <c r="A688" s="3"/>
    </row>
    <row r="689" ht="13.5" hidden="1">
      <c r="A689" s="3"/>
    </row>
    <row r="690" ht="13.5" hidden="1">
      <c r="A690" s="3"/>
    </row>
    <row r="691" ht="13.5" hidden="1">
      <c r="A691" s="3"/>
    </row>
    <row r="692" ht="13.5" hidden="1">
      <c r="A692" s="3"/>
    </row>
    <row r="693" ht="13.5" hidden="1">
      <c r="A693" s="3"/>
    </row>
    <row r="694" ht="13.5" hidden="1">
      <c r="A694" s="3"/>
    </row>
    <row r="695" ht="13.5" hidden="1">
      <c r="A695" s="3"/>
    </row>
    <row r="696" ht="13.5" hidden="1">
      <c r="A696" s="3"/>
    </row>
    <row r="697" ht="13.5" hidden="1">
      <c r="A697" s="3"/>
    </row>
    <row r="698" ht="13.5" hidden="1">
      <c r="A698" s="3"/>
    </row>
    <row r="699" ht="13.5" hidden="1">
      <c r="A699" s="3"/>
    </row>
    <row r="700" ht="13.5" hidden="1">
      <c r="A700" s="3"/>
    </row>
    <row r="701" ht="13.5" hidden="1">
      <c r="A701" s="3"/>
    </row>
    <row r="702" ht="13.5" hidden="1">
      <c r="A702" s="3"/>
    </row>
    <row r="703" ht="13.5" hidden="1">
      <c r="A703" s="3"/>
    </row>
    <row r="704" ht="13.5" hidden="1">
      <c r="A704" s="3"/>
    </row>
    <row r="705" ht="13.5" hidden="1">
      <c r="A705" s="3"/>
    </row>
    <row r="706" ht="13.5" hidden="1">
      <c r="A706" s="3"/>
    </row>
    <row r="707" ht="13.5" hidden="1">
      <c r="A707" s="3"/>
    </row>
    <row r="708" ht="13.5" hidden="1">
      <c r="A708" s="3"/>
    </row>
    <row r="709" ht="13.5" hidden="1">
      <c r="A709" s="3"/>
    </row>
    <row r="710" ht="13.5" hidden="1">
      <c r="A710" s="3"/>
    </row>
    <row r="711" ht="13.5" hidden="1">
      <c r="A711" s="3"/>
    </row>
    <row r="712" ht="13.5" hidden="1">
      <c r="A712" s="3"/>
    </row>
    <row r="713" ht="13.5" hidden="1">
      <c r="A713" s="3"/>
    </row>
    <row r="714" ht="13.5" hidden="1">
      <c r="A714" s="3"/>
    </row>
    <row r="715" ht="13.5" hidden="1">
      <c r="A715" s="3"/>
    </row>
    <row r="716" ht="13.5" hidden="1">
      <c r="A716" s="3"/>
    </row>
    <row r="717" ht="13.5" hidden="1">
      <c r="A717" s="3"/>
    </row>
    <row r="718" ht="13.5" hidden="1">
      <c r="A718" s="3"/>
    </row>
    <row r="719" ht="13.5" hidden="1">
      <c r="A719" s="3"/>
    </row>
    <row r="720" ht="13.5" hidden="1">
      <c r="A720" s="3"/>
    </row>
    <row r="721" ht="13.5" hidden="1">
      <c r="A721" s="3"/>
    </row>
    <row r="722" ht="13.5" hidden="1">
      <c r="A722" s="3"/>
    </row>
    <row r="723" ht="13.5" hidden="1">
      <c r="A723" s="3"/>
    </row>
    <row r="724" ht="13.5" hidden="1">
      <c r="A724" s="3"/>
    </row>
    <row r="725" ht="13.5" hidden="1">
      <c r="A725" s="3"/>
    </row>
    <row r="726" ht="13.5" hidden="1">
      <c r="A726" s="3"/>
    </row>
    <row r="727" ht="13.5" hidden="1">
      <c r="A727" s="3"/>
    </row>
    <row r="728" ht="13.5" hidden="1">
      <c r="A728" s="3"/>
    </row>
    <row r="729" ht="13.5" hidden="1">
      <c r="A729" s="3"/>
    </row>
    <row r="730" ht="13.5" hidden="1">
      <c r="A730" s="3"/>
    </row>
    <row r="731" ht="13.5" hidden="1">
      <c r="A731" s="3"/>
    </row>
    <row r="732" ht="13.5" hidden="1">
      <c r="A732" s="3"/>
    </row>
    <row r="733" ht="13.5" hidden="1">
      <c r="A733" s="3"/>
    </row>
    <row r="734" ht="13.5" hidden="1">
      <c r="A734" s="3"/>
    </row>
    <row r="735" ht="13.5" hidden="1">
      <c r="A735" s="3"/>
    </row>
    <row r="736" ht="13.5" hidden="1">
      <c r="A736" s="3"/>
    </row>
    <row r="737" ht="13.5" hidden="1">
      <c r="A737" s="3"/>
    </row>
    <row r="738" ht="13.5" hidden="1">
      <c r="A738" s="3"/>
    </row>
    <row r="739" ht="13.5" hidden="1">
      <c r="A739" s="3"/>
    </row>
    <row r="740" ht="13.5" hidden="1">
      <c r="A740" s="3"/>
    </row>
    <row r="741" ht="13.5" hidden="1">
      <c r="A741" s="3"/>
    </row>
    <row r="742" ht="13.5" hidden="1">
      <c r="A742" s="3"/>
    </row>
    <row r="743" ht="13.5" hidden="1">
      <c r="A743" s="3"/>
    </row>
    <row r="744" ht="13.5" hidden="1">
      <c r="A744" s="3"/>
    </row>
    <row r="745" ht="13.5" hidden="1">
      <c r="A745" s="3"/>
    </row>
    <row r="746" ht="13.5" hidden="1">
      <c r="A746" s="3"/>
    </row>
    <row r="747" ht="13.5" hidden="1">
      <c r="A747" s="3"/>
    </row>
    <row r="748" ht="13.5" hidden="1">
      <c r="A748" s="3"/>
    </row>
    <row r="749" ht="13.5" hidden="1">
      <c r="A749" s="3"/>
    </row>
    <row r="750" ht="13.5" hidden="1">
      <c r="A750" s="3"/>
    </row>
    <row r="751" ht="13.5" hidden="1">
      <c r="A751" s="3"/>
    </row>
    <row r="752" ht="13.5" hidden="1">
      <c r="A752" s="3"/>
    </row>
    <row r="753" ht="13.5" hidden="1">
      <c r="A753" s="3"/>
    </row>
    <row r="754" ht="13.5" hidden="1">
      <c r="A754" s="3"/>
    </row>
    <row r="755" ht="13.5" hidden="1">
      <c r="A755" s="3"/>
    </row>
    <row r="756" ht="13.5" hidden="1">
      <c r="A756" s="3"/>
    </row>
    <row r="757" ht="13.5" hidden="1">
      <c r="A757" s="3"/>
    </row>
    <row r="758" ht="13.5" hidden="1">
      <c r="A758" s="3"/>
    </row>
    <row r="759" ht="13.5" hidden="1">
      <c r="A759" s="3"/>
    </row>
    <row r="760" ht="13.5" hidden="1">
      <c r="A760" s="3"/>
    </row>
    <row r="761" ht="13.5" hidden="1">
      <c r="A761" s="3"/>
    </row>
    <row r="762" ht="13.5" hidden="1">
      <c r="A762" s="3"/>
    </row>
    <row r="763" ht="13.5" hidden="1">
      <c r="A763" s="3"/>
    </row>
    <row r="764" ht="13.5" hidden="1">
      <c r="A764" s="3"/>
    </row>
    <row r="765" ht="13.5" hidden="1">
      <c r="A765" s="3"/>
    </row>
    <row r="766" ht="13.5" hidden="1">
      <c r="A766" s="3"/>
    </row>
    <row r="767" ht="13.5" hidden="1">
      <c r="A767" s="3"/>
    </row>
    <row r="768" ht="13.5" hidden="1">
      <c r="A768" s="3"/>
    </row>
    <row r="769" ht="13.5" hidden="1">
      <c r="A769" s="3"/>
    </row>
    <row r="770" ht="13.5" hidden="1">
      <c r="A770" s="3"/>
    </row>
    <row r="771" ht="13.5" hidden="1">
      <c r="A771" s="3"/>
    </row>
    <row r="772" ht="13.5" hidden="1">
      <c r="A772" s="3"/>
    </row>
    <row r="773" ht="13.5" hidden="1">
      <c r="A773" s="3"/>
    </row>
    <row r="774" ht="13.5" hidden="1">
      <c r="A774" s="3"/>
    </row>
    <row r="775" ht="13.5" hidden="1">
      <c r="A775" s="3"/>
    </row>
    <row r="776" ht="13.5" hidden="1">
      <c r="A776" s="3"/>
    </row>
    <row r="777" ht="13.5" hidden="1">
      <c r="A777" s="3"/>
    </row>
  </sheetData>
  <sheetProtection selectLockedCells="1" selectUnlockedCells="1"/>
  <mergeCells count="212">
    <mergeCell ref="AE7:AE8"/>
    <mergeCell ref="AF7:AF8"/>
    <mergeCell ref="Y7:Y8"/>
    <mergeCell ref="Z7:Z8"/>
    <mergeCell ref="AA7:AA8"/>
    <mergeCell ref="AB7:AB8"/>
    <mergeCell ref="AC7:AC8"/>
    <mergeCell ref="AD7:AD8"/>
    <mergeCell ref="O7:O8"/>
    <mergeCell ref="P7:P8"/>
    <mergeCell ref="U7:U8"/>
    <mergeCell ref="V7:V8"/>
    <mergeCell ref="W7:W8"/>
    <mergeCell ref="X7:X8"/>
    <mergeCell ref="J7:J8"/>
    <mergeCell ref="I7:I8"/>
    <mergeCell ref="K7:K8"/>
    <mergeCell ref="L7:L8"/>
    <mergeCell ref="M7:M8"/>
    <mergeCell ref="N7:N8"/>
    <mergeCell ref="AC4:AH4"/>
    <mergeCell ref="B31:H32"/>
    <mergeCell ref="I31:J32"/>
    <mergeCell ref="K31:L32"/>
    <mergeCell ref="M31:N32"/>
    <mergeCell ref="S17:T18"/>
    <mergeCell ref="U17:V18"/>
    <mergeCell ref="Q31:R32"/>
    <mergeCell ref="S31:T32"/>
    <mergeCell ref="U31:V32"/>
    <mergeCell ref="B17:H18"/>
    <mergeCell ref="B19:H20"/>
    <mergeCell ref="S19:T20"/>
    <mergeCell ref="U19:V20"/>
    <mergeCell ref="O17:P18"/>
    <mergeCell ref="M19:N20"/>
    <mergeCell ref="Q17:R18"/>
    <mergeCell ref="I17:J18"/>
    <mergeCell ref="I19:J20"/>
    <mergeCell ref="S9:T10"/>
    <mergeCell ref="U9:V10"/>
    <mergeCell ref="B13:H14"/>
    <mergeCell ref="B15:H16"/>
    <mergeCell ref="B9:H10"/>
    <mergeCell ref="B11:H12"/>
    <mergeCell ref="O9:P10"/>
    <mergeCell ref="Q9:R10"/>
    <mergeCell ref="M11:N12"/>
    <mergeCell ref="O11:P12"/>
    <mergeCell ref="M9:N10"/>
    <mergeCell ref="I9:J10"/>
    <mergeCell ref="I11:J12"/>
    <mergeCell ref="AI48:AI49"/>
    <mergeCell ref="Q21:R22"/>
    <mergeCell ref="S21:T22"/>
    <mergeCell ref="U21:V22"/>
    <mergeCell ref="W9:X10"/>
    <mergeCell ref="Y9:Z10"/>
    <mergeCell ref="AC9:AD10"/>
    <mergeCell ref="B21:H22"/>
    <mergeCell ref="B23:H24"/>
    <mergeCell ref="M21:N22"/>
    <mergeCell ref="O21:P22"/>
    <mergeCell ref="I23:J24"/>
    <mergeCell ref="M23:N24"/>
    <mergeCell ref="I21:J22"/>
    <mergeCell ref="K23:L24"/>
    <mergeCell ref="B25:H26"/>
    <mergeCell ref="B27:H28"/>
    <mergeCell ref="AE11:AF12"/>
    <mergeCell ref="AA11:AB12"/>
    <mergeCell ref="W11:X12"/>
    <mergeCell ref="Y11:Z12"/>
    <mergeCell ref="U15:V16"/>
    <mergeCell ref="W15:X16"/>
    <mergeCell ref="W13:X14"/>
    <mergeCell ref="Y13:Z14"/>
    <mergeCell ref="U13:V14"/>
    <mergeCell ref="AC15:AD16"/>
    <mergeCell ref="AA13:AB14"/>
    <mergeCell ref="AA15:AB16"/>
    <mergeCell ref="AE9:AF10"/>
    <mergeCell ref="AA9:AB10"/>
    <mergeCell ref="AC11:AD12"/>
    <mergeCell ref="AE15:AF16"/>
    <mergeCell ref="AC13:AD14"/>
    <mergeCell ref="AC21:AD22"/>
    <mergeCell ref="AC19:AD20"/>
    <mergeCell ref="AC17:AD18"/>
    <mergeCell ref="Y17:Z18"/>
    <mergeCell ref="Y15:Z16"/>
    <mergeCell ref="AE13:AF14"/>
    <mergeCell ref="AE21:AF22"/>
    <mergeCell ref="AE19:AF20"/>
    <mergeCell ref="AE17:AF18"/>
    <mergeCell ref="AC25:AD26"/>
    <mergeCell ref="Y25:Z26"/>
    <mergeCell ref="AC23:AD24"/>
    <mergeCell ref="O25:P26"/>
    <mergeCell ref="Q25:R26"/>
    <mergeCell ref="AA23:AB24"/>
    <mergeCell ref="AA25:AB26"/>
    <mergeCell ref="S23:T24"/>
    <mergeCell ref="U23:V24"/>
    <mergeCell ref="Y23:Z24"/>
    <mergeCell ref="AA27:AB28"/>
    <mergeCell ref="I25:J26"/>
    <mergeCell ref="M25:N26"/>
    <mergeCell ref="S27:T28"/>
    <mergeCell ref="U27:V28"/>
    <mergeCell ref="W27:X28"/>
    <mergeCell ref="S25:T26"/>
    <mergeCell ref="U25:V26"/>
    <mergeCell ref="W25:X26"/>
    <mergeCell ref="Y27:Z28"/>
    <mergeCell ref="O13:P14"/>
    <mergeCell ref="Q13:R14"/>
    <mergeCell ref="W23:X24"/>
    <mergeCell ref="W21:X22"/>
    <mergeCell ref="AA17:AB18"/>
    <mergeCell ref="AA19:AB20"/>
    <mergeCell ref="Y19:Z20"/>
    <mergeCell ref="Y21:Z22"/>
    <mergeCell ref="W17:X18"/>
    <mergeCell ref="AA21:AB22"/>
    <mergeCell ref="I48:J49"/>
    <mergeCell ref="M48:N49"/>
    <mergeCell ref="Q48:R49"/>
    <mergeCell ref="Q11:R12"/>
    <mergeCell ref="S13:T14"/>
    <mergeCell ref="S11:T12"/>
    <mergeCell ref="O15:P16"/>
    <mergeCell ref="Q15:R16"/>
    <mergeCell ref="S15:T16"/>
    <mergeCell ref="M13:N14"/>
    <mergeCell ref="I15:J16"/>
    <mergeCell ref="I27:J28"/>
    <mergeCell ref="M27:N28"/>
    <mergeCell ref="M17:N18"/>
    <mergeCell ref="K15:L16"/>
    <mergeCell ref="K17:L18"/>
    <mergeCell ref="K19:L20"/>
    <mergeCell ref="M15:N16"/>
    <mergeCell ref="AC29:AD30"/>
    <mergeCell ref="AC27:AD28"/>
    <mergeCell ref="AE27:AF28"/>
    <mergeCell ref="Q7:Q8"/>
    <mergeCell ref="R7:R8"/>
    <mergeCell ref="S7:S8"/>
    <mergeCell ref="T7:T8"/>
    <mergeCell ref="Q23:R24"/>
    <mergeCell ref="U11:V12"/>
    <mergeCell ref="W19:X20"/>
    <mergeCell ref="AE25:AF26"/>
    <mergeCell ref="AE23:AF24"/>
    <mergeCell ref="AE29:AF30"/>
    <mergeCell ref="S48:T49"/>
    <mergeCell ref="K9:L10"/>
    <mergeCell ref="K11:L12"/>
    <mergeCell ref="K13:L14"/>
    <mergeCell ref="AA29:AB30"/>
    <mergeCell ref="O19:P20"/>
    <mergeCell ref="Q19:R20"/>
    <mergeCell ref="U29:V30"/>
    <mergeCell ref="Q27:R28"/>
    <mergeCell ref="O27:P28"/>
    <mergeCell ref="W29:X30"/>
    <mergeCell ref="I29:J30"/>
    <mergeCell ref="M29:N30"/>
    <mergeCell ref="O29:P30"/>
    <mergeCell ref="Q29:R30"/>
    <mergeCell ref="S29:T30"/>
    <mergeCell ref="AC48:AD49"/>
    <mergeCell ref="AE48:AF49"/>
    <mergeCell ref="W31:X32"/>
    <mergeCell ref="Y31:Z32"/>
    <mergeCell ref="O31:P32"/>
    <mergeCell ref="Y48:Z49"/>
    <mergeCell ref="AA31:AB32"/>
    <mergeCell ref="AC31:AD32"/>
    <mergeCell ref="W48:X49"/>
    <mergeCell ref="U48:V49"/>
    <mergeCell ref="AG5:AK5"/>
    <mergeCell ref="AH31:AK32"/>
    <mergeCell ref="AG7:AK7"/>
    <mergeCell ref="AG8:AK8"/>
    <mergeCell ref="AG9:AK10"/>
    <mergeCell ref="AG11:AK12"/>
    <mergeCell ref="AG13:AK14"/>
    <mergeCell ref="AG15:AK16"/>
    <mergeCell ref="AG17:AK18"/>
    <mergeCell ref="AG27:AK28"/>
    <mergeCell ref="E5:Q5"/>
    <mergeCell ref="K25:L26"/>
    <mergeCell ref="K27:L28"/>
    <mergeCell ref="K29:L30"/>
    <mergeCell ref="K48:L49"/>
    <mergeCell ref="B29:H30"/>
    <mergeCell ref="K21:L22"/>
    <mergeCell ref="O48:P49"/>
    <mergeCell ref="O23:P24"/>
    <mergeCell ref="I13:J14"/>
    <mergeCell ref="AG29:AK30"/>
    <mergeCell ref="AG19:AK20"/>
    <mergeCell ref="AG21:AK22"/>
    <mergeCell ref="AG23:AK24"/>
    <mergeCell ref="AG25:AK26"/>
    <mergeCell ref="V51:Z51"/>
    <mergeCell ref="V50:Z50"/>
    <mergeCell ref="Y29:Z30"/>
    <mergeCell ref="AE31:AF32"/>
    <mergeCell ref="AA48:AB49"/>
  </mergeCells>
  <conditionalFormatting sqref="I29:AF30">
    <cfRule type="expression" priority="1" dxfId="1" stopIfTrue="1">
      <formula>AND(I9="",I11="",I13="",I15="",I17="",I19="",I21="",I23="",I25="",I27="")</formula>
    </cfRule>
  </conditionalFormatting>
  <dataValidations count="3">
    <dataValidation allowBlank="1" showInputMessage="1" showErrorMessage="1" prompt="YYYY/MM/DD" sqref="AC4:AH4"/>
    <dataValidation allowBlank="1" showInputMessage="1" showErrorMessage="1" prompt="YYYY/MM/DD&#10;" sqref="V51:Z51"/>
    <dataValidation allowBlank="1" showInputMessage="1" showErrorMessage="1" prompt="YYYY/MM/DD &#10;" sqref="V50:Z50"/>
  </dataValidations>
  <printOptions/>
  <pageMargins left="0.31496062992125984" right="0.1968503937007874" top="0.5905511811023623" bottom="0.2362204724409449" header="0.4724409448818898" footer="0.2362204724409449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RS7742">
    <pageSetUpPr fitToPage="1"/>
  </sheetPr>
  <dimension ref="A1:BR777"/>
  <sheetViews>
    <sheetView showGridLines="0" tabSelected="1" zoomScalePageLayoutView="0" workbookViewId="0" topLeftCell="A1">
      <selection activeCell="R2" sqref="R2"/>
    </sheetView>
  </sheetViews>
  <sheetFormatPr defaultColWidth="0" defaultRowHeight="13.5" zeroHeight="1"/>
  <cols>
    <col min="1" max="5" width="2.625" style="4" customWidth="1"/>
    <col min="6" max="6" width="2.625" style="4" hidden="1" customWidth="1"/>
    <col min="7" max="9" width="2.625" style="4" customWidth="1"/>
    <col min="10" max="10" width="4.125" style="4" customWidth="1"/>
    <col min="11" max="11" width="2.625" style="4" customWidth="1"/>
    <col min="12" max="12" width="4.125" style="4" customWidth="1"/>
    <col min="13" max="13" width="2.625" style="4" customWidth="1"/>
    <col min="14" max="14" width="4.125" style="4" customWidth="1"/>
    <col min="15" max="15" width="2.625" style="4" customWidth="1"/>
    <col min="16" max="16" width="4.125" style="4" customWidth="1"/>
    <col min="17" max="17" width="2.625" style="4" customWidth="1"/>
    <col min="18" max="18" width="4.125" style="4" customWidth="1"/>
    <col min="19" max="19" width="2.625" style="4" customWidth="1"/>
    <col min="20" max="20" width="4.125" style="4" customWidth="1"/>
    <col min="21" max="21" width="2.625" style="4" customWidth="1"/>
    <col min="22" max="22" width="4.125" style="4" customWidth="1"/>
    <col min="23" max="23" width="2.625" style="4" customWidth="1"/>
    <col min="24" max="24" width="4.125" style="4" customWidth="1"/>
    <col min="25" max="25" width="2.625" style="4" customWidth="1"/>
    <col min="26" max="26" width="4.125" style="4" customWidth="1"/>
    <col min="27" max="27" width="2.625" style="4" customWidth="1"/>
    <col min="28" max="28" width="4.125" style="4" customWidth="1"/>
    <col min="29" max="29" width="2.625" style="4" customWidth="1"/>
    <col min="30" max="30" width="4.125" style="4" customWidth="1"/>
    <col min="31" max="31" width="2.625" style="4" customWidth="1"/>
    <col min="32" max="32" width="4.125" style="4" customWidth="1"/>
    <col min="33" max="33" width="1.625" style="4" customWidth="1"/>
    <col min="34" max="34" width="2.625" style="4" customWidth="1"/>
    <col min="35" max="35" width="4.125" style="4" customWidth="1"/>
    <col min="36" max="36" width="2.625" style="4" customWidth="1"/>
    <col min="37" max="37" width="10.50390625" style="4" customWidth="1"/>
    <col min="38" max="38" width="0.6171875" style="4" customWidth="1"/>
    <col min="39" max="51" width="0.12890625" style="2" customWidth="1"/>
    <col min="52" max="52" width="3.25390625" style="2" hidden="1" customWidth="1"/>
    <col min="53" max="16384" width="3.25390625" style="4" hidden="1" customWidth="1"/>
  </cols>
  <sheetData>
    <row r="1" spans="1:38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" customHeight="1">
      <c r="A2" s="1"/>
      <c r="B2" s="5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"/>
    </row>
    <row r="3" spans="1:38" ht="4.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"/>
    </row>
    <row r="4" spans="1:38" ht="10.5" customHeight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  <c r="W4" s="7"/>
      <c r="X4" s="7"/>
      <c r="Y4" s="7"/>
      <c r="Z4" s="7"/>
      <c r="AA4" s="9" t="s">
        <v>28</v>
      </c>
      <c r="AB4" s="9"/>
      <c r="AC4" s="74"/>
      <c r="AD4" s="74"/>
      <c r="AE4" s="74"/>
      <c r="AF4" s="74"/>
      <c r="AG4" s="74"/>
      <c r="AH4" s="74"/>
      <c r="AI4" s="11" t="s">
        <v>6</v>
      </c>
      <c r="AJ4" s="12"/>
      <c r="AK4" s="10" t="s">
        <v>29</v>
      </c>
      <c r="AL4" s="1"/>
    </row>
    <row r="5" spans="1:38" ht="16.5" customHeight="1">
      <c r="A5" s="1"/>
      <c r="B5" s="13" t="s">
        <v>0</v>
      </c>
      <c r="C5" s="14"/>
      <c r="D5" s="14"/>
      <c r="E5" s="134">
        <f>IF(sTorihikisakiName="","",sTorihikisakiName)</f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7"/>
      <c r="S5" s="7"/>
      <c r="T5" s="7"/>
      <c r="U5" s="7"/>
      <c r="V5" s="7"/>
      <c r="W5" s="7"/>
      <c r="X5" s="7"/>
      <c r="Y5" s="7"/>
      <c r="Z5" s="7"/>
      <c r="AA5" s="11"/>
      <c r="AC5" s="11"/>
      <c r="AD5" s="11"/>
      <c r="AE5" s="11"/>
      <c r="AF5" s="13" t="s">
        <v>30</v>
      </c>
      <c r="AG5" s="133">
        <f>IF(sBranchName="","",sBranchName)</f>
      </c>
      <c r="AH5" s="133"/>
      <c r="AI5" s="133"/>
      <c r="AJ5" s="133"/>
      <c r="AK5" s="133"/>
      <c r="AL5" s="1"/>
    </row>
    <row r="6" spans="1:38" ht="4.5" customHeigh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1"/>
      <c r="AG6" s="11"/>
      <c r="AH6" s="7"/>
      <c r="AI6" s="7"/>
      <c r="AJ6" s="7"/>
      <c r="AK6" s="7"/>
      <c r="AL6" s="1"/>
    </row>
    <row r="7" spans="1:38" ht="16.5" customHeight="1">
      <c r="A7" s="1"/>
      <c r="B7" s="15"/>
      <c r="C7" s="16"/>
      <c r="D7" s="17"/>
      <c r="E7" s="18"/>
      <c r="F7" s="18"/>
      <c r="G7" s="18"/>
      <c r="H7" s="18" t="s">
        <v>31</v>
      </c>
      <c r="I7" s="105"/>
      <c r="J7" s="107" t="s">
        <v>24</v>
      </c>
      <c r="K7" s="105"/>
      <c r="L7" s="107" t="s">
        <v>24</v>
      </c>
      <c r="M7" s="105"/>
      <c r="N7" s="107" t="s">
        <v>24</v>
      </c>
      <c r="O7" s="105"/>
      <c r="P7" s="107" t="s">
        <v>24</v>
      </c>
      <c r="Q7" s="105"/>
      <c r="R7" s="107" t="s">
        <v>24</v>
      </c>
      <c r="S7" s="105"/>
      <c r="T7" s="107" t="s">
        <v>24</v>
      </c>
      <c r="U7" s="105"/>
      <c r="V7" s="107" t="s">
        <v>24</v>
      </c>
      <c r="W7" s="105"/>
      <c r="X7" s="107" t="s">
        <v>24</v>
      </c>
      <c r="Y7" s="105"/>
      <c r="Z7" s="107" t="s">
        <v>24</v>
      </c>
      <c r="AA7" s="105"/>
      <c r="AB7" s="107" t="s">
        <v>24</v>
      </c>
      <c r="AC7" s="105"/>
      <c r="AD7" s="107" t="s">
        <v>24</v>
      </c>
      <c r="AE7" s="105"/>
      <c r="AF7" s="107" t="s">
        <v>24</v>
      </c>
      <c r="AG7" s="98" t="s">
        <v>32</v>
      </c>
      <c r="AH7" s="99"/>
      <c r="AI7" s="99"/>
      <c r="AJ7" s="99"/>
      <c r="AK7" s="100"/>
      <c r="AL7" s="1"/>
    </row>
    <row r="8" spans="1:38" ht="16.5" customHeight="1">
      <c r="A8" s="1"/>
      <c r="B8" s="19" t="s">
        <v>43</v>
      </c>
      <c r="C8" s="10"/>
      <c r="D8" s="10"/>
      <c r="E8" s="11"/>
      <c r="F8" s="11"/>
      <c r="G8" s="11"/>
      <c r="H8" s="11"/>
      <c r="I8" s="106"/>
      <c r="J8" s="108"/>
      <c r="K8" s="106"/>
      <c r="L8" s="108"/>
      <c r="M8" s="106"/>
      <c r="N8" s="108"/>
      <c r="O8" s="106"/>
      <c r="P8" s="108"/>
      <c r="Q8" s="106"/>
      <c r="R8" s="108"/>
      <c r="S8" s="106"/>
      <c r="T8" s="108"/>
      <c r="U8" s="106"/>
      <c r="V8" s="108"/>
      <c r="W8" s="106"/>
      <c r="X8" s="108"/>
      <c r="Y8" s="106"/>
      <c r="Z8" s="108"/>
      <c r="AA8" s="106"/>
      <c r="AB8" s="108"/>
      <c r="AC8" s="106"/>
      <c r="AD8" s="108"/>
      <c r="AE8" s="106"/>
      <c r="AF8" s="108"/>
      <c r="AG8" s="101" t="s">
        <v>33</v>
      </c>
      <c r="AH8" s="102"/>
      <c r="AI8" s="102"/>
      <c r="AJ8" s="102"/>
      <c r="AK8" s="103"/>
      <c r="AL8" s="1"/>
    </row>
    <row r="9" spans="1:38" ht="16.5" customHeight="1">
      <c r="A9" s="1"/>
      <c r="B9" s="111"/>
      <c r="C9" s="112"/>
      <c r="D9" s="112"/>
      <c r="E9" s="112"/>
      <c r="F9" s="112"/>
      <c r="G9" s="112"/>
      <c r="H9" s="112"/>
      <c r="I9" s="85"/>
      <c r="J9" s="85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68"/>
      <c r="AH9" s="69"/>
      <c r="AI9" s="69"/>
      <c r="AJ9" s="69"/>
      <c r="AK9" s="70"/>
      <c r="AL9" s="20"/>
    </row>
    <row r="10" spans="1:38" ht="16.5" customHeight="1">
      <c r="A10" s="1"/>
      <c r="B10" s="111"/>
      <c r="C10" s="112"/>
      <c r="D10" s="112"/>
      <c r="E10" s="112"/>
      <c r="F10" s="112"/>
      <c r="G10" s="112"/>
      <c r="H10" s="112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71"/>
      <c r="AH10" s="72"/>
      <c r="AI10" s="72"/>
      <c r="AJ10" s="72"/>
      <c r="AK10" s="73"/>
      <c r="AL10" s="20"/>
    </row>
    <row r="11" spans="1:38" ht="16.5" customHeight="1">
      <c r="A11" s="1"/>
      <c r="B11" s="127"/>
      <c r="C11" s="128"/>
      <c r="D11" s="128"/>
      <c r="E11" s="128"/>
      <c r="F11" s="128"/>
      <c r="G11" s="128"/>
      <c r="H11" s="129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68"/>
      <c r="AH11" s="69"/>
      <c r="AI11" s="69"/>
      <c r="AJ11" s="69"/>
      <c r="AK11" s="70"/>
      <c r="AL11" s="20"/>
    </row>
    <row r="12" spans="1:38" ht="16.5" customHeight="1">
      <c r="A12" s="1"/>
      <c r="B12" s="130"/>
      <c r="C12" s="131"/>
      <c r="D12" s="131"/>
      <c r="E12" s="131"/>
      <c r="F12" s="131"/>
      <c r="G12" s="131"/>
      <c r="H12" s="132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71"/>
      <c r="AH12" s="72"/>
      <c r="AI12" s="72"/>
      <c r="AJ12" s="72"/>
      <c r="AK12" s="73"/>
      <c r="AL12" s="20"/>
    </row>
    <row r="13" spans="1:38" ht="16.5" customHeight="1">
      <c r="A13" s="1"/>
      <c r="B13" s="127"/>
      <c r="C13" s="128"/>
      <c r="D13" s="128"/>
      <c r="E13" s="128"/>
      <c r="F13" s="128"/>
      <c r="G13" s="128"/>
      <c r="H13" s="129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68"/>
      <c r="AH13" s="69"/>
      <c r="AI13" s="69"/>
      <c r="AJ13" s="69"/>
      <c r="AK13" s="70"/>
      <c r="AL13" s="20"/>
    </row>
    <row r="14" spans="1:38" ht="16.5" customHeight="1">
      <c r="A14" s="1"/>
      <c r="B14" s="130"/>
      <c r="C14" s="131"/>
      <c r="D14" s="131"/>
      <c r="E14" s="131"/>
      <c r="F14" s="131"/>
      <c r="G14" s="131"/>
      <c r="H14" s="132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71"/>
      <c r="AH14" s="72"/>
      <c r="AI14" s="72"/>
      <c r="AJ14" s="72"/>
      <c r="AK14" s="73"/>
      <c r="AL14" s="20"/>
    </row>
    <row r="15" spans="1:38" ht="16.5" customHeight="1">
      <c r="A15" s="1"/>
      <c r="B15" s="127"/>
      <c r="C15" s="128"/>
      <c r="D15" s="128"/>
      <c r="E15" s="128"/>
      <c r="F15" s="128"/>
      <c r="G15" s="128"/>
      <c r="H15" s="129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68"/>
      <c r="AH15" s="69"/>
      <c r="AI15" s="69"/>
      <c r="AJ15" s="69"/>
      <c r="AK15" s="70"/>
      <c r="AL15" s="20"/>
    </row>
    <row r="16" spans="1:38" ht="16.5" customHeight="1">
      <c r="A16" s="1"/>
      <c r="B16" s="130"/>
      <c r="C16" s="131"/>
      <c r="D16" s="131"/>
      <c r="E16" s="131"/>
      <c r="F16" s="131"/>
      <c r="G16" s="131"/>
      <c r="H16" s="132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71"/>
      <c r="AH16" s="72"/>
      <c r="AI16" s="72"/>
      <c r="AJ16" s="72"/>
      <c r="AK16" s="73"/>
      <c r="AL16" s="20"/>
    </row>
    <row r="17" spans="1:38" ht="16.5" customHeight="1">
      <c r="A17" s="1"/>
      <c r="B17" s="127"/>
      <c r="C17" s="128"/>
      <c r="D17" s="128"/>
      <c r="E17" s="128"/>
      <c r="F17" s="128"/>
      <c r="G17" s="128"/>
      <c r="H17" s="129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68"/>
      <c r="AH17" s="69"/>
      <c r="AI17" s="69"/>
      <c r="AJ17" s="69"/>
      <c r="AK17" s="70"/>
      <c r="AL17" s="20"/>
    </row>
    <row r="18" spans="1:38" ht="16.5" customHeight="1">
      <c r="A18" s="1"/>
      <c r="B18" s="130"/>
      <c r="C18" s="131"/>
      <c r="D18" s="131"/>
      <c r="E18" s="131"/>
      <c r="F18" s="131"/>
      <c r="G18" s="131"/>
      <c r="H18" s="132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71"/>
      <c r="AH18" s="72"/>
      <c r="AI18" s="72"/>
      <c r="AJ18" s="72"/>
      <c r="AK18" s="73"/>
      <c r="AL18" s="20"/>
    </row>
    <row r="19" spans="1:38" ht="16.5" customHeight="1">
      <c r="A19" s="1"/>
      <c r="B19" s="127"/>
      <c r="C19" s="128"/>
      <c r="D19" s="128"/>
      <c r="E19" s="128"/>
      <c r="F19" s="128"/>
      <c r="G19" s="128"/>
      <c r="H19" s="129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68"/>
      <c r="AH19" s="69"/>
      <c r="AI19" s="69"/>
      <c r="AJ19" s="69"/>
      <c r="AK19" s="70"/>
      <c r="AL19" s="20"/>
    </row>
    <row r="20" spans="1:38" ht="16.5" customHeight="1">
      <c r="A20" s="1"/>
      <c r="B20" s="130"/>
      <c r="C20" s="131"/>
      <c r="D20" s="131"/>
      <c r="E20" s="131"/>
      <c r="F20" s="131"/>
      <c r="G20" s="131"/>
      <c r="H20" s="132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71"/>
      <c r="AH20" s="72"/>
      <c r="AI20" s="72"/>
      <c r="AJ20" s="72"/>
      <c r="AK20" s="73"/>
      <c r="AL20" s="20"/>
    </row>
    <row r="21" spans="1:38" ht="16.5" customHeight="1">
      <c r="A21" s="1"/>
      <c r="B21" s="127"/>
      <c r="C21" s="128"/>
      <c r="D21" s="128"/>
      <c r="E21" s="128"/>
      <c r="F21" s="128"/>
      <c r="G21" s="128"/>
      <c r="H21" s="129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68"/>
      <c r="AH21" s="69"/>
      <c r="AI21" s="69"/>
      <c r="AJ21" s="69"/>
      <c r="AK21" s="70"/>
      <c r="AL21" s="20"/>
    </row>
    <row r="22" spans="1:38" ht="16.5" customHeight="1">
      <c r="A22" s="1"/>
      <c r="B22" s="130"/>
      <c r="C22" s="131"/>
      <c r="D22" s="131"/>
      <c r="E22" s="131"/>
      <c r="F22" s="131"/>
      <c r="G22" s="131"/>
      <c r="H22" s="132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71"/>
      <c r="AH22" s="72"/>
      <c r="AI22" s="72"/>
      <c r="AJ22" s="72"/>
      <c r="AK22" s="73"/>
      <c r="AL22" s="20"/>
    </row>
    <row r="23" spans="1:38" ht="16.5" customHeight="1">
      <c r="A23" s="1"/>
      <c r="B23" s="127"/>
      <c r="C23" s="128"/>
      <c r="D23" s="128"/>
      <c r="E23" s="128"/>
      <c r="F23" s="128"/>
      <c r="G23" s="128"/>
      <c r="H23" s="129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68"/>
      <c r="AH23" s="69"/>
      <c r="AI23" s="69"/>
      <c r="AJ23" s="69"/>
      <c r="AK23" s="70"/>
      <c r="AL23" s="20"/>
    </row>
    <row r="24" spans="1:38" ht="16.5" customHeight="1">
      <c r="A24" s="1"/>
      <c r="B24" s="130"/>
      <c r="C24" s="131"/>
      <c r="D24" s="131"/>
      <c r="E24" s="131"/>
      <c r="F24" s="131"/>
      <c r="G24" s="131"/>
      <c r="H24" s="132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71"/>
      <c r="AH24" s="72"/>
      <c r="AI24" s="72"/>
      <c r="AJ24" s="72"/>
      <c r="AK24" s="73"/>
      <c r="AL24" s="20"/>
    </row>
    <row r="25" spans="1:38" ht="16.5" customHeight="1">
      <c r="A25" s="1" t="s">
        <v>1</v>
      </c>
      <c r="B25" s="127"/>
      <c r="C25" s="128"/>
      <c r="D25" s="128"/>
      <c r="E25" s="128"/>
      <c r="F25" s="128"/>
      <c r="G25" s="128"/>
      <c r="H25" s="129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68"/>
      <c r="AH25" s="69"/>
      <c r="AI25" s="69"/>
      <c r="AJ25" s="69"/>
      <c r="AK25" s="70"/>
      <c r="AL25" s="20"/>
    </row>
    <row r="26" spans="1:38" ht="16.5" customHeight="1">
      <c r="A26" s="1"/>
      <c r="B26" s="130"/>
      <c r="C26" s="131"/>
      <c r="D26" s="131"/>
      <c r="E26" s="131"/>
      <c r="F26" s="131"/>
      <c r="G26" s="131"/>
      <c r="H26" s="132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71"/>
      <c r="AH26" s="72"/>
      <c r="AI26" s="72"/>
      <c r="AJ26" s="72"/>
      <c r="AK26" s="73"/>
      <c r="AL26" s="20"/>
    </row>
    <row r="27" spans="1:38" ht="16.5" customHeight="1">
      <c r="A27" s="1"/>
      <c r="B27" s="127"/>
      <c r="C27" s="128"/>
      <c r="D27" s="128"/>
      <c r="E27" s="128"/>
      <c r="F27" s="128"/>
      <c r="G27" s="128"/>
      <c r="H27" s="129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68"/>
      <c r="AH27" s="69"/>
      <c r="AI27" s="69"/>
      <c r="AJ27" s="69"/>
      <c r="AK27" s="70"/>
      <c r="AL27" s="20"/>
    </row>
    <row r="28" spans="1:52" ht="16.5" customHeight="1">
      <c r="A28" s="1"/>
      <c r="B28" s="130"/>
      <c r="C28" s="131"/>
      <c r="D28" s="131"/>
      <c r="E28" s="131"/>
      <c r="F28" s="131"/>
      <c r="G28" s="131"/>
      <c r="H28" s="132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71"/>
      <c r="AH28" s="72"/>
      <c r="AI28" s="72"/>
      <c r="AJ28" s="72"/>
      <c r="AK28" s="73"/>
      <c r="AL28" s="20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6.5" customHeight="1">
      <c r="A29" s="1"/>
      <c r="B29" s="127"/>
      <c r="C29" s="128"/>
      <c r="D29" s="128"/>
      <c r="E29" s="128"/>
      <c r="F29" s="128"/>
      <c r="G29" s="128"/>
      <c r="H29" s="129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68"/>
      <c r="AH29" s="69"/>
      <c r="AI29" s="69"/>
      <c r="AJ29" s="69"/>
      <c r="AK29" s="70"/>
      <c r="AL29" s="20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ht="16.5" customHeight="1">
      <c r="A30" s="1"/>
      <c r="B30" s="130"/>
      <c r="C30" s="131"/>
      <c r="D30" s="131"/>
      <c r="E30" s="131"/>
      <c r="F30" s="131"/>
      <c r="G30" s="131"/>
      <c r="H30" s="132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71"/>
      <c r="AH30" s="72"/>
      <c r="AI30" s="72"/>
      <c r="AJ30" s="72"/>
      <c r="AK30" s="73"/>
      <c r="AL30" s="20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</row>
    <row r="31" spans="1:52" ht="16.5" customHeight="1">
      <c r="A31" s="1"/>
      <c r="B31" s="111"/>
      <c r="C31" s="112"/>
      <c r="D31" s="112"/>
      <c r="E31" s="112"/>
      <c r="F31" s="112"/>
      <c r="G31" s="112"/>
      <c r="H31" s="112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68"/>
      <c r="AH31" s="69"/>
      <c r="AI31" s="69"/>
      <c r="AJ31" s="69"/>
      <c r="AK31" s="70"/>
      <c r="AL31" s="22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</row>
    <row r="32" spans="1:52" ht="16.5" customHeight="1">
      <c r="A32" s="1"/>
      <c r="B32" s="124"/>
      <c r="C32" s="125"/>
      <c r="D32" s="125"/>
      <c r="E32" s="125"/>
      <c r="F32" s="125"/>
      <c r="G32" s="125"/>
      <c r="H32" s="125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1"/>
      <c r="AH32" s="122"/>
      <c r="AI32" s="122"/>
      <c r="AJ32" s="122"/>
      <c r="AK32" s="123"/>
      <c r="AL32" s="22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</row>
    <row r="33" spans="1:52" ht="12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2"/>
      <c r="AI33" s="22"/>
      <c r="AJ33" s="22"/>
      <c r="AK33" s="54"/>
      <c r="AL33" s="22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</row>
    <row r="34" spans="1:52" s="59" customFormat="1" ht="17.25">
      <c r="A34" s="24"/>
      <c r="B34" s="25" t="s">
        <v>34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1"/>
      <c r="AM34" s="56" t="s">
        <v>27</v>
      </c>
      <c r="AN34" s="55">
        <f>I7</f>
        <v>0</v>
      </c>
      <c r="AO34" s="55">
        <f>K7</f>
        <v>0</v>
      </c>
      <c r="AP34" s="55">
        <f>M7</f>
        <v>0</v>
      </c>
      <c r="AQ34" s="55">
        <f>O7</f>
        <v>0</v>
      </c>
      <c r="AR34" s="55">
        <f>Q7</f>
        <v>0</v>
      </c>
      <c r="AS34" s="55">
        <f>S7</f>
        <v>0</v>
      </c>
      <c r="AT34" s="55">
        <f>U7</f>
        <v>0</v>
      </c>
      <c r="AU34" s="55">
        <f>W7</f>
        <v>0</v>
      </c>
      <c r="AV34" s="55">
        <f>Y7</f>
        <v>0</v>
      </c>
      <c r="AW34" s="55">
        <f>AA7</f>
        <v>0</v>
      </c>
      <c r="AX34" s="55">
        <f>AC7</f>
        <v>0</v>
      </c>
      <c r="AY34" s="55">
        <f>AE7</f>
        <v>0</v>
      </c>
      <c r="AZ34" s="55"/>
    </row>
    <row r="35" spans="1:52" s="59" customFormat="1" ht="6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1:52" s="59" customFormat="1" ht="30" customHeight="1">
      <c r="A36" s="1"/>
      <c r="B36" s="26"/>
      <c r="C36" s="27"/>
      <c r="D36" s="28"/>
      <c r="E36" s="29"/>
      <c r="F36" s="29"/>
      <c r="G36" s="29"/>
      <c r="H36" s="29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30"/>
      <c r="AL36" s="1"/>
      <c r="AM36" s="56" t="str">
        <f>IF(Row1_1="","　　　　　　",Row1_1)</f>
        <v>　　　　　　</v>
      </c>
      <c r="AN36" s="57" t="e">
        <f>IF(Row1_2="",NA(),Row1_2)</f>
        <v>#N/A</v>
      </c>
      <c r="AO36" s="57" t="e">
        <f>IF(Row1_3="",NA(),Row1_3)</f>
        <v>#N/A</v>
      </c>
      <c r="AP36" s="57" t="e">
        <f>IF(Row1_4="",NA(),Row1_4)</f>
        <v>#N/A</v>
      </c>
      <c r="AQ36" s="57" t="e">
        <f>IF(Row1_5="",NA(),Row1_5)</f>
        <v>#N/A</v>
      </c>
      <c r="AR36" s="57" t="e">
        <f>IF(Row1_6="",NA(),Row1_6)</f>
        <v>#N/A</v>
      </c>
      <c r="AS36" s="57" t="e">
        <f>IF(Row1_7="",NA(),Row1_7)</f>
        <v>#N/A</v>
      </c>
      <c r="AT36" s="57" t="e">
        <f>IF(Row1_8="",NA(),Row1_8)</f>
        <v>#N/A</v>
      </c>
      <c r="AU36" s="57" t="e">
        <f>IF(Row1_9="",NA(),Row1_9)</f>
        <v>#N/A</v>
      </c>
      <c r="AV36" s="57" t="e">
        <f>IF(Row1_10="",NA(),Row1_10)</f>
        <v>#N/A</v>
      </c>
      <c r="AW36" s="57" t="e">
        <f>IF(Row1_11="",NA(),Row1_11)</f>
        <v>#N/A</v>
      </c>
      <c r="AX36" s="57" t="e">
        <f>IF(Row1_12="",NA(),Row1_12)</f>
        <v>#N/A</v>
      </c>
      <c r="AY36" s="57" t="e">
        <f>IF(Row1_13="",NA(),Row1_13)</f>
        <v>#N/A</v>
      </c>
      <c r="AZ36" s="55"/>
    </row>
    <row r="37" spans="1:52" s="59" customFormat="1" ht="30" customHeight="1">
      <c r="A37" s="1"/>
      <c r="B37" s="19"/>
      <c r="C37" s="11"/>
      <c r="D37" s="31"/>
      <c r="E37" s="32"/>
      <c r="F37" s="32"/>
      <c r="G37" s="32"/>
      <c r="H37" s="32"/>
      <c r="I37" s="32"/>
      <c r="J37" s="11"/>
      <c r="K37" s="11"/>
      <c r="L37" s="11"/>
      <c r="M37" s="11"/>
      <c r="N37" s="11"/>
      <c r="O37" s="3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32"/>
      <c r="AB37" s="11"/>
      <c r="AC37" s="11"/>
      <c r="AD37" s="11"/>
      <c r="AE37" s="11"/>
      <c r="AF37" s="11"/>
      <c r="AG37" s="11"/>
      <c r="AH37" s="11"/>
      <c r="AI37" s="11"/>
      <c r="AJ37" s="11"/>
      <c r="AK37" s="33"/>
      <c r="AL37" s="1"/>
      <c r="AM37" s="56" t="str">
        <f>IF(Row2_1="","　　　　　　",Row2_1)</f>
        <v>　　　　　　</v>
      </c>
      <c r="AN37" s="57" t="e">
        <f>IF(Row2_2="",NA(),Row2_2)</f>
        <v>#N/A</v>
      </c>
      <c r="AO37" s="57" t="e">
        <f>IF(Row2_3="",NA(),Row2_3)</f>
        <v>#N/A</v>
      </c>
      <c r="AP37" s="57" t="e">
        <f>IF(Row2_4="",NA(),Row2_4)</f>
        <v>#N/A</v>
      </c>
      <c r="AQ37" s="57" t="e">
        <f>IF(Row2_5="",NA(),Row2_5)</f>
        <v>#N/A</v>
      </c>
      <c r="AR37" s="57" t="e">
        <f>IF(Row2_6="",NA(),Row2_6)</f>
        <v>#N/A</v>
      </c>
      <c r="AS37" s="57" t="e">
        <f>IF(Row2_7="",NA(),Row2_7)</f>
        <v>#N/A</v>
      </c>
      <c r="AT37" s="57" t="e">
        <f>IF(Row2_8="",NA(),Row2_8)</f>
        <v>#N/A</v>
      </c>
      <c r="AU37" s="57" t="e">
        <f>IF(Row2_9="",NA(),Row2_9)</f>
        <v>#N/A</v>
      </c>
      <c r="AV37" s="57" t="e">
        <f>IF(Row2_10="",NA(),Row2_10)</f>
        <v>#N/A</v>
      </c>
      <c r="AW37" s="57" t="e">
        <f>IF(Row2_11="",NA(),Row2_11)</f>
        <v>#N/A</v>
      </c>
      <c r="AX37" s="57" t="e">
        <f>IF(Row2_12="",NA(),Row2_12)</f>
        <v>#N/A</v>
      </c>
      <c r="AY37" s="57" t="e">
        <f>IF(Row2_13="",NA(),Row2_13)</f>
        <v>#N/A</v>
      </c>
      <c r="AZ37" s="55"/>
    </row>
    <row r="38" spans="1:52" s="59" customFormat="1" ht="30" customHeight="1">
      <c r="A38" s="1"/>
      <c r="B38" s="19"/>
      <c r="C38" s="11"/>
      <c r="D38" s="34"/>
      <c r="E38" s="32"/>
      <c r="F38" s="32"/>
      <c r="G38" s="32"/>
      <c r="H38" s="3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33"/>
      <c r="AL38" s="1"/>
      <c r="AM38" s="56" t="str">
        <f>IF(Row3_1="","　　　　　　",Row3_1)</f>
        <v>　　　　　　</v>
      </c>
      <c r="AN38" s="57" t="e">
        <f>IF(Row3_2="",NA(),Row3_2)</f>
        <v>#N/A</v>
      </c>
      <c r="AO38" s="57" t="e">
        <f>IF(Row3_3="",NA(),Row3_3)</f>
        <v>#N/A</v>
      </c>
      <c r="AP38" s="57" t="e">
        <f>IF(Row3_4="",NA(),Row3_4)</f>
        <v>#N/A</v>
      </c>
      <c r="AQ38" s="57" t="e">
        <f>IF(Row3_5="",NA(),Row3_5)</f>
        <v>#N/A</v>
      </c>
      <c r="AR38" s="57" t="e">
        <f>IF(Row3_6="",NA(),Row3_6)</f>
        <v>#N/A</v>
      </c>
      <c r="AS38" s="57" t="e">
        <f>IF(Row3_7="",NA(),Row3_7)</f>
        <v>#N/A</v>
      </c>
      <c r="AT38" s="57" t="e">
        <f>IF(Row3_8="",NA(),Row3_8)</f>
        <v>#N/A</v>
      </c>
      <c r="AU38" s="57" t="e">
        <f>IF(Row3_9="",NA(),Row3_9)</f>
        <v>#N/A</v>
      </c>
      <c r="AV38" s="57" t="e">
        <f>IF(Row3_10="",NA(),Row3_10)</f>
        <v>#N/A</v>
      </c>
      <c r="AW38" s="57" t="e">
        <f>IF(Row3_11="",NA(),Row3_11)</f>
        <v>#N/A</v>
      </c>
      <c r="AX38" s="57" t="e">
        <f>IF(Row3_12="",NA(),Row3_12)</f>
        <v>#N/A</v>
      </c>
      <c r="AY38" s="57" t="e">
        <f>IF(Row3_13="",NA(),Row3_13)</f>
        <v>#N/A</v>
      </c>
      <c r="AZ38" s="55"/>
    </row>
    <row r="39" spans="1:52" s="59" customFormat="1" ht="30" customHeight="1">
      <c r="A39" s="1"/>
      <c r="B39" s="19"/>
      <c r="C39" s="11"/>
      <c r="D39" s="31"/>
      <c r="E39" s="32"/>
      <c r="F39" s="32"/>
      <c r="G39" s="32"/>
      <c r="H39" s="32"/>
      <c r="I39" s="32"/>
      <c r="J39" s="11"/>
      <c r="K39" s="11"/>
      <c r="L39" s="11"/>
      <c r="M39" s="11"/>
      <c r="N39" s="11"/>
      <c r="O39" s="3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32"/>
      <c r="AB39" s="11"/>
      <c r="AC39" s="11"/>
      <c r="AD39" s="11"/>
      <c r="AE39" s="11"/>
      <c r="AF39" s="11"/>
      <c r="AG39" s="11"/>
      <c r="AH39" s="11"/>
      <c r="AI39" s="11"/>
      <c r="AJ39" s="11"/>
      <c r="AK39" s="33"/>
      <c r="AL39" s="1"/>
      <c r="AM39" s="56" t="str">
        <f>IF(Row4_1="","　　　　　　",Row4_1)</f>
        <v>　　　　　　</v>
      </c>
      <c r="AN39" s="57" t="e">
        <f>IF(Row4_2="",NA(),Row4_2)</f>
        <v>#N/A</v>
      </c>
      <c r="AO39" s="57" t="e">
        <f>IF(Row4_3="",NA(),Row4_3)</f>
        <v>#N/A</v>
      </c>
      <c r="AP39" s="57" t="e">
        <f>IF(Row4_4="",NA(),Row4_4)</f>
        <v>#N/A</v>
      </c>
      <c r="AQ39" s="57" t="e">
        <f>IF(Row4_5="",NA(),Row4_5)</f>
        <v>#N/A</v>
      </c>
      <c r="AR39" s="57" t="e">
        <f>IF(Row4_6="",NA(),Row4_6)</f>
        <v>#N/A</v>
      </c>
      <c r="AS39" s="57" t="e">
        <f>IF(Row4_7="",NA(),Row4_7)</f>
        <v>#N/A</v>
      </c>
      <c r="AT39" s="57" t="e">
        <f>IF(Row4_8="",NA(),Row4_8)</f>
        <v>#N/A</v>
      </c>
      <c r="AU39" s="57" t="e">
        <f>IF(Row4_9="",NA(),Row4_9)</f>
        <v>#N/A</v>
      </c>
      <c r="AV39" s="57" t="e">
        <f>IF(Row4_10="",NA(),Row4_10)</f>
        <v>#N/A</v>
      </c>
      <c r="AW39" s="57" t="e">
        <f>IF(Row4_11="",NA(),Row4_11)</f>
        <v>#N/A</v>
      </c>
      <c r="AX39" s="57" t="e">
        <f>IF(Row4_12="",NA(),Row4_12)</f>
        <v>#N/A</v>
      </c>
      <c r="AY39" s="57" t="e">
        <f>IF(Row4_13="",NA(),Row4_13)</f>
        <v>#N/A</v>
      </c>
      <c r="AZ39" s="55"/>
    </row>
    <row r="40" spans="1:52" s="59" customFormat="1" ht="30" customHeight="1">
      <c r="A40" s="1"/>
      <c r="B40" s="19"/>
      <c r="C40" s="11"/>
      <c r="D40" s="31"/>
      <c r="E40" s="32"/>
      <c r="F40" s="32"/>
      <c r="G40" s="32"/>
      <c r="H40" s="32"/>
      <c r="I40" s="32"/>
      <c r="J40" s="11"/>
      <c r="K40" s="11"/>
      <c r="L40" s="11"/>
      <c r="M40" s="11"/>
      <c r="N40" s="11"/>
      <c r="O40" s="3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32"/>
      <c r="AB40" s="11"/>
      <c r="AC40" s="11"/>
      <c r="AD40" s="11"/>
      <c r="AE40" s="11"/>
      <c r="AF40" s="11"/>
      <c r="AG40" s="11"/>
      <c r="AH40" s="11"/>
      <c r="AI40" s="11"/>
      <c r="AJ40" s="11"/>
      <c r="AK40" s="33"/>
      <c r="AL40" s="1"/>
      <c r="AM40" s="56" t="str">
        <f>IF(Row5_1="","　　　　　　",Row5_1)</f>
        <v>　　　　　　</v>
      </c>
      <c r="AN40" s="57" t="e">
        <f>IF(Row5_2="",NA(),Row5_2)</f>
        <v>#N/A</v>
      </c>
      <c r="AO40" s="57" t="e">
        <f>IF(Row5_3="",NA(),Row5_3)</f>
        <v>#N/A</v>
      </c>
      <c r="AP40" s="57" t="e">
        <f>IF(Row5_4="",NA(),Row5_4)</f>
        <v>#N/A</v>
      </c>
      <c r="AQ40" s="57" t="e">
        <f>IF(Row5_5="",NA(),Row5_5)</f>
        <v>#N/A</v>
      </c>
      <c r="AR40" s="57" t="e">
        <f>IF(Row5_6="",NA(),Row5_6)</f>
        <v>#N/A</v>
      </c>
      <c r="AS40" s="57" t="e">
        <f>IF(Row5_7="",NA(),Row5_7)</f>
        <v>#N/A</v>
      </c>
      <c r="AT40" s="57" t="e">
        <f>IF(Row5_8="",NA(),Row5_8)</f>
        <v>#N/A</v>
      </c>
      <c r="AU40" s="57" t="e">
        <f>IF(Row5_9="",NA(),Row5_9)</f>
        <v>#N/A</v>
      </c>
      <c r="AV40" s="57" t="e">
        <f>IF(Row5_10="",NA(),Row5_10)</f>
        <v>#N/A</v>
      </c>
      <c r="AW40" s="57" t="e">
        <f>IF(Row5_11="",NA(),Row5_11)</f>
        <v>#N/A</v>
      </c>
      <c r="AX40" s="57" t="e">
        <f>IF(Row5_12="",NA(),Row5_12)</f>
        <v>#N/A</v>
      </c>
      <c r="AY40" s="57" t="e">
        <f>IF(Row5_13="",NA(),Row5_13)</f>
        <v>#N/A</v>
      </c>
      <c r="AZ40" s="55"/>
    </row>
    <row r="41" spans="1:70" s="59" customFormat="1" ht="30" customHeight="1">
      <c r="A41" s="1"/>
      <c r="B41" s="19"/>
      <c r="C41" s="11"/>
      <c r="D41" s="31"/>
      <c r="E41" s="32"/>
      <c r="F41" s="32"/>
      <c r="G41" s="32"/>
      <c r="H41" s="32"/>
      <c r="I41" s="32"/>
      <c r="J41" s="11"/>
      <c r="K41" s="11"/>
      <c r="L41" s="11"/>
      <c r="M41" s="11"/>
      <c r="N41" s="11"/>
      <c r="O41" s="32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32"/>
      <c r="AB41" s="11"/>
      <c r="AC41" s="11"/>
      <c r="AD41" s="11"/>
      <c r="AE41" s="11"/>
      <c r="AF41" s="11"/>
      <c r="AG41" s="11"/>
      <c r="AH41" s="11"/>
      <c r="AI41" s="11"/>
      <c r="AJ41" s="11"/>
      <c r="AK41" s="33"/>
      <c r="AL41" s="1"/>
      <c r="AM41" s="56" t="str">
        <f>IF(Row6_1="","　　　　　　",Row6_1)</f>
        <v>　　　　　　</v>
      </c>
      <c r="AN41" s="57" t="e">
        <f>IF(Row6_2="",NA(),Row6_2)</f>
        <v>#N/A</v>
      </c>
      <c r="AO41" s="57" t="e">
        <f>IF(Row6_3="",NA(),Row6_3)</f>
        <v>#N/A</v>
      </c>
      <c r="AP41" s="57" t="e">
        <f>IF(Row6_4="",NA(),Row6_4)</f>
        <v>#N/A</v>
      </c>
      <c r="AQ41" s="57" t="e">
        <f>IF(Row6_5="",NA(),Row6_5)</f>
        <v>#N/A</v>
      </c>
      <c r="AR41" s="57" t="e">
        <f>IF(Row6_6="",NA(),Row6_6)</f>
        <v>#N/A</v>
      </c>
      <c r="AS41" s="57" t="e">
        <f>IF(Row6_7="",NA(),Row6_7)</f>
        <v>#N/A</v>
      </c>
      <c r="AT41" s="57" t="e">
        <f>IF(Row6_8="",NA(),Row6_8)</f>
        <v>#N/A</v>
      </c>
      <c r="AU41" s="57" t="e">
        <f>IF(Row6_9="",NA(),Row6_9)</f>
        <v>#N/A</v>
      </c>
      <c r="AV41" s="57" t="e">
        <f>IF(Row6_10="",NA(),Row6_10)</f>
        <v>#N/A</v>
      </c>
      <c r="AW41" s="57" t="e">
        <f>IF(Row6_11="",NA(),Row6_11)</f>
        <v>#N/A</v>
      </c>
      <c r="AX41" s="57" t="e">
        <f>IF(Row6_12="",NA(),Row6_12)</f>
        <v>#N/A</v>
      </c>
      <c r="AY41" s="57" t="e">
        <f>IF(Row6_13="",NA(),Row6_13)</f>
        <v>#N/A</v>
      </c>
      <c r="AZ41" s="55"/>
      <c r="BA41" s="60"/>
      <c r="BB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</row>
    <row r="42" spans="1:52" s="59" customFormat="1" ht="30" customHeight="1">
      <c r="A42" s="1"/>
      <c r="B42" s="19"/>
      <c r="C42" s="11"/>
      <c r="D42" s="31"/>
      <c r="E42" s="32"/>
      <c r="F42" s="32"/>
      <c r="G42" s="32"/>
      <c r="H42" s="32"/>
      <c r="I42" s="32"/>
      <c r="J42" s="11"/>
      <c r="K42" s="11"/>
      <c r="L42" s="11"/>
      <c r="M42" s="11"/>
      <c r="N42" s="11"/>
      <c r="O42" s="32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32"/>
      <c r="AB42" s="11"/>
      <c r="AC42" s="11"/>
      <c r="AD42" s="11"/>
      <c r="AE42" s="11"/>
      <c r="AF42" s="11"/>
      <c r="AG42" s="11"/>
      <c r="AH42" s="11"/>
      <c r="AI42" s="11"/>
      <c r="AJ42" s="11"/>
      <c r="AK42" s="33"/>
      <c r="AL42" s="1"/>
      <c r="AM42" s="56" t="str">
        <f>IF(Row7_1="","　　　　　　",Row7_1)</f>
        <v>　　　　　　</v>
      </c>
      <c r="AN42" s="57" t="e">
        <f>IF(Row7_2="",NA(),Row7_2)</f>
        <v>#N/A</v>
      </c>
      <c r="AO42" s="57" t="e">
        <f>IF(Row7_3="",NA(),Row7_3)</f>
        <v>#N/A</v>
      </c>
      <c r="AP42" s="57" t="e">
        <f>IF(Row7_4="",NA(),Row7_4)</f>
        <v>#N/A</v>
      </c>
      <c r="AQ42" s="57" t="e">
        <f>IF(Row7_5="",NA(),Row7_5)</f>
        <v>#N/A</v>
      </c>
      <c r="AR42" s="57" t="e">
        <f>IF(Row7_6="",NA(),Row7_6)</f>
        <v>#N/A</v>
      </c>
      <c r="AS42" s="57" t="e">
        <f>IF(Row7_7="",NA(),Row7_7)</f>
        <v>#N/A</v>
      </c>
      <c r="AT42" s="57" t="e">
        <f>IF(Row7_8="",NA(),Row7_8)</f>
        <v>#N/A</v>
      </c>
      <c r="AU42" s="57" t="e">
        <f>IF(Row7_9="",NA(),Row7_9)</f>
        <v>#N/A</v>
      </c>
      <c r="AV42" s="57" t="e">
        <f>IF(Row7_10="",NA(),Row7_10)</f>
        <v>#N/A</v>
      </c>
      <c r="AW42" s="57" t="e">
        <f>IF(Row7_11="",NA(),Row7_11)</f>
        <v>#N/A</v>
      </c>
      <c r="AX42" s="57" t="e">
        <f>IF(Row7_12="",NA(),Row7_12)</f>
        <v>#N/A</v>
      </c>
      <c r="AY42" s="57" t="e">
        <f>IF(Row7_13="",NA(),Row7_13)</f>
        <v>#N/A</v>
      </c>
      <c r="AZ42" s="55"/>
    </row>
    <row r="43" spans="1:62" s="59" customFormat="1" ht="30" customHeight="1">
      <c r="A43" s="1"/>
      <c r="B43" s="19"/>
      <c r="C43" s="11"/>
      <c r="D43" s="31"/>
      <c r="E43" s="32"/>
      <c r="F43" s="32"/>
      <c r="G43" s="32"/>
      <c r="H43" s="32"/>
      <c r="I43" s="32"/>
      <c r="J43" s="11"/>
      <c r="K43" s="11"/>
      <c r="L43" s="11"/>
      <c r="M43" s="11"/>
      <c r="N43" s="11"/>
      <c r="O43" s="32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32"/>
      <c r="AB43" s="11"/>
      <c r="AC43" s="11"/>
      <c r="AD43" s="11"/>
      <c r="AE43" s="11"/>
      <c r="AF43" s="11"/>
      <c r="AG43" s="11"/>
      <c r="AH43" s="11"/>
      <c r="AI43" s="11"/>
      <c r="AJ43" s="11"/>
      <c r="AK43" s="33"/>
      <c r="AL43" s="1"/>
      <c r="AM43" s="56" t="str">
        <f>IF(Row8_1="","　　　　　　",Row8_1)</f>
        <v>　　　　　　</v>
      </c>
      <c r="AN43" s="57" t="e">
        <f>IF(Row8_2="",NA(),Row8_2)</f>
        <v>#N/A</v>
      </c>
      <c r="AO43" s="57" t="e">
        <f>IF(Row8_3="",NA(),Row8_3)</f>
        <v>#N/A</v>
      </c>
      <c r="AP43" s="57" t="e">
        <f>IF(Row8_4="",NA(),Row8_4)</f>
        <v>#N/A</v>
      </c>
      <c r="AQ43" s="57" t="e">
        <f>IF(Row8_5="",NA(),Row8_5)</f>
        <v>#N/A</v>
      </c>
      <c r="AR43" s="57" t="e">
        <f>IF(Row8_6="",NA(),Row8_6)</f>
        <v>#N/A</v>
      </c>
      <c r="AS43" s="57" t="e">
        <f>IF(Row8_7="",NA(),Row8_7)</f>
        <v>#N/A</v>
      </c>
      <c r="AT43" s="57" t="e">
        <f>IF(Row8_8="",NA(),Row8_8)</f>
        <v>#N/A</v>
      </c>
      <c r="AU43" s="57" t="e">
        <f>IF(Row8_9="",NA(),Row8_9)</f>
        <v>#N/A</v>
      </c>
      <c r="AV43" s="57" t="e">
        <f>IF(Row8_10="",NA(),Row8_10)</f>
        <v>#N/A</v>
      </c>
      <c r="AW43" s="57" t="e">
        <f>IF(Row8_11="",NA(),Row8_11)</f>
        <v>#N/A</v>
      </c>
      <c r="AX43" s="57" t="e">
        <f>IF(Row8_12="",NA(),Row8_12)</f>
        <v>#N/A</v>
      </c>
      <c r="AY43" s="57" t="e">
        <f>IF(Row8_13="",NA(),Row8_13)</f>
        <v>#N/A</v>
      </c>
      <c r="AZ43" s="55"/>
      <c r="BJ43" s="61"/>
    </row>
    <row r="44" spans="1:52" s="59" customFormat="1" ht="30" customHeight="1">
      <c r="A44" s="1"/>
      <c r="B44" s="19"/>
      <c r="C44" s="11"/>
      <c r="D44" s="31"/>
      <c r="E44" s="32"/>
      <c r="F44" s="32"/>
      <c r="G44" s="32"/>
      <c r="H44" s="32"/>
      <c r="I44" s="11"/>
      <c r="J44" s="11"/>
      <c r="K44" s="11"/>
      <c r="L44" s="11"/>
      <c r="M44" s="32"/>
      <c r="N44" s="32"/>
      <c r="O44" s="11"/>
      <c r="P44" s="11"/>
      <c r="Q44" s="11"/>
      <c r="R44" s="11"/>
      <c r="S44" s="32"/>
      <c r="T44" s="32"/>
      <c r="U44" s="11"/>
      <c r="V44" s="11"/>
      <c r="W44" s="11"/>
      <c r="X44" s="11"/>
      <c r="Y44" s="32"/>
      <c r="Z44" s="32"/>
      <c r="AA44" s="11"/>
      <c r="AB44" s="11"/>
      <c r="AC44" s="11"/>
      <c r="AD44" s="11"/>
      <c r="AE44" s="32"/>
      <c r="AF44" s="32"/>
      <c r="AG44" s="32"/>
      <c r="AH44" s="11"/>
      <c r="AI44" s="11"/>
      <c r="AJ44" s="32"/>
      <c r="AK44" s="37"/>
      <c r="AL44" s="1"/>
      <c r="AM44" s="56" t="str">
        <f>IF(Row9_1="","　　　　　　",Row9_1)</f>
        <v>　　　　　　</v>
      </c>
      <c r="AN44" s="57" t="e">
        <f>IF(Row9_2="",NA(),Row9_2)</f>
        <v>#N/A</v>
      </c>
      <c r="AO44" s="57" t="e">
        <f>IF(Row9_3="",NA(),Row9_3)</f>
        <v>#N/A</v>
      </c>
      <c r="AP44" s="57" t="e">
        <f>IF(Row9_4="",NA(),Row9_4)</f>
        <v>#N/A</v>
      </c>
      <c r="AQ44" s="57" t="e">
        <f>IF(Row9_5="",NA(),Row9_5)</f>
        <v>#N/A</v>
      </c>
      <c r="AR44" s="57" t="e">
        <f>IF(Row9_6="",NA(),Row9_6)</f>
        <v>#N/A</v>
      </c>
      <c r="AS44" s="57" t="e">
        <f>IF(Row9_7="",NA(),Row9_7)</f>
        <v>#N/A</v>
      </c>
      <c r="AT44" s="57" t="e">
        <f>IF(Row9_8="",NA(),Row9_8)</f>
        <v>#N/A</v>
      </c>
      <c r="AU44" s="57" t="e">
        <f>IF(Row9_9="",NA(),Row9_9)</f>
        <v>#N/A</v>
      </c>
      <c r="AV44" s="57" t="e">
        <f>IF(Row9_10="",NA(),Row9_10)</f>
        <v>#N/A</v>
      </c>
      <c r="AW44" s="57" t="e">
        <f>IF(Row9_11="",NA(),Row9_11)</f>
        <v>#N/A</v>
      </c>
      <c r="AX44" s="57" t="e">
        <f>IF(Row9_12="",NA(),Row9_12)</f>
        <v>#N/A</v>
      </c>
      <c r="AY44" s="57" t="e">
        <f>IF(Row9_13="",NA(),Row9_13)</f>
        <v>#N/A</v>
      </c>
      <c r="AZ44" s="55"/>
    </row>
    <row r="45" spans="1:52" s="59" customFormat="1" ht="30" customHeight="1">
      <c r="A45" s="1"/>
      <c r="B45" s="19"/>
      <c r="C45" s="11"/>
      <c r="D45" s="34"/>
      <c r="E45" s="32"/>
      <c r="F45" s="32"/>
      <c r="G45" s="32"/>
      <c r="H45" s="32"/>
      <c r="I45" s="11"/>
      <c r="J45" s="11"/>
      <c r="K45" s="11"/>
      <c r="L45" s="11"/>
      <c r="M45" s="32"/>
      <c r="N45" s="32"/>
      <c r="O45" s="11"/>
      <c r="P45" s="11"/>
      <c r="Q45" s="11"/>
      <c r="R45" s="11"/>
      <c r="S45" s="32"/>
      <c r="T45" s="32"/>
      <c r="U45" s="11"/>
      <c r="V45" s="11"/>
      <c r="W45" s="11"/>
      <c r="X45" s="11"/>
      <c r="Y45" s="32"/>
      <c r="Z45" s="32"/>
      <c r="AA45" s="11"/>
      <c r="AB45" s="11"/>
      <c r="AC45" s="11"/>
      <c r="AD45" s="11"/>
      <c r="AE45" s="32"/>
      <c r="AF45" s="32"/>
      <c r="AG45" s="32"/>
      <c r="AH45" s="11"/>
      <c r="AI45" s="11"/>
      <c r="AJ45" s="32"/>
      <c r="AK45" s="37"/>
      <c r="AL45" s="1"/>
      <c r="AM45" s="56" t="str">
        <f>IF(Row10_1="","　　　　　　",Row10_1)</f>
        <v>　　　　　　</v>
      </c>
      <c r="AN45" s="57" t="e">
        <f>IF(Row10_2="",NA(),Row10_2)</f>
        <v>#N/A</v>
      </c>
      <c r="AO45" s="57" t="e">
        <f>IF(Row10_3="",NA(),Row10_3)</f>
        <v>#N/A</v>
      </c>
      <c r="AP45" s="57" t="e">
        <f>IF(Row10_4="",NA(),Row10_4)</f>
        <v>#N/A</v>
      </c>
      <c r="AQ45" s="57" t="e">
        <f>IF(Row10_5="",NA(),Row10_5)</f>
        <v>#N/A</v>
      </c>
      <c r="AR45" s="57" t="e">
        <f>IF(Row10_6="",NA(),Row10_6)</f>
        <v>#N/A</v>
      </c>
      <c r="AS45" s="57" t="e">
        <f>IF(Row10_7="",NA(),Row10_7)</f>
        <v>#N/A</v>
      </c>
      <c r="AT45" s="57" t="e">
        <f>IF(Row10_8="",NA(),Row10_8)</f>
        <v>#N/A</v>
      </c>
      <c r="AU45" s="57" t="e">
        <f>IF(Row10_9="",NA(),Row10_9)</f>
        <v>#N/A</v>
      </c>
      <c r="AV45" s="57" t="e">
        <f>IF(Row10_10="",NA(),Row10_10)</f>
        <v>#N/A</v>
      </c>
      <c r="AW45" s="57" t="e">
        <f>IF(Row10_11="",NA(),Row10_11)</f>
        <v>#N/A</v>
      </c>
      <c r="AX45" s="57" t="e">
        <f>IF(Row10_12="",NA(),Row10_12)</f>
        <v>#N/A</v>
      </c>
      <c r="AY45" s="57" t="e">
        <f>IF(Row10_13="",NA(),Row10_13)</f>
        <v>#N/A</v>
      </c>
      <c r="AZ45" s="55"/>
    </row>
    <row r="46" spans="1:52" s="59" customFormat="1" ht="30" customHeight="1">
      <c r="A46" s="1"/>
      <c r="B46" s="19"/>
      <c r="C46" s="11"/>
      <c r="D46" s="34"/>
      <c r="E46" s="32"/>
      <c r="F46" s="32"/>
      <c r="G46" s="32"/>
      <c r="H46" s="3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33"/>
      <c r="AL46" s="1"/>
      <c r="AM46" s="56" t="str">
        <f>IF(Row11_1="","　　　　　　",Row11_1)</f>
        <v>　　　　　　</v>
      </c>
      <c r="AN46" s="57" t="e">
        <f>IF(Row11_2="",NA(),Row11_2)</f>
        <v>#N/A</v>
      </c>
      <c r="AO46" s="57" t="e">
        <f>IF(Row11_3="",NA(),Row11_3)</f>
        <v>#N/A</v>
      </c>
      <c r="AP46" s="57" t="e">
        <f>IF(Row11_4="",NA(),Row11_4)</f>
        <v>#N/A</v>
      </c>
      <c r="AQ46" s="57" t="e">
        <f>IF(Row11_5="",NA(),Row11_5)</f>
        <v>#N/A</v>
      </c>
      <c r="AR46" s="57" t="e">
        <f>IF(Row11_6="",NA(),Row11_6)</f>
        <v>#N/A</v>
      </c>
      <c r="AS46" s="57" t="e">
        <f>IF(Row11_7="",NA(),Row11_7)</f>
        <v>#N/A</v>
      </c>
      <c r="AT46" s="57" t="e">
        <f>IF(Row11_8="",NA(),Row11_8)</f>
        <v>#N/A</v>
      </c>
      <c r="AU46" s="57" t="e">
        <f>IF(Row11_9="",NA(),Row11_9)</f>
        <v>#N/A</v>
      </c>
      <c r="AV46" s="57" t="e">
        <f>IF(Row11_10="",NA(),Row11_10)</f>
        <v>#N/A</v>
      </c>
      <c r="AW46" s="57" t="e">
        <f>IF(Row11_11="",NA(),Row11_11)</f>
        <v>#N/A</v>
      </c>
      <c r="AX46" s="57" t="e">
        <f>IF(Row11_12="",NA(),Row11_12)</f>
        <v>#N/A</v>
      </c>
      <c r="AY46" s="57" t="e">
        <f>IF(Row11_13="",NA(),Row11_13)</f>
        <v>#N/A</v>
      </c>
      <c r="AZ46" s="55"/>
    </row>
    <row r="47" spans="1:52" s="59" customFormat="1" ht="30" customHeight="1">
      <c r="A47" s="1"/>
      <c r="B47" s="38"/>
      <c r="C47" s="39"/>
      <c r="D47" s="39"/>
      <c r="E47" s="39"/>
      <c r="F47" s="39"/>
      <c r="G47" s="39"/>
      <c r="H47" s="39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33"/>
      <c r="AL47" s="1"/>
      <c r="AM47" s="56" t="str">
        <f>IF(Row12_1="","　　　　　　",Row12_1)</f>
        <v>　　　　　　</v>
      </c>
      <c r="AN47" s="57" t="e">
        <f>IF(Row12_2="",NA(),Row12_2)</f>
        <v>#N/A</v>
      </c>
      <c r="AO47" s="57" t="e">
        <f>IF(Row12_3="",NA(),Row12_3)</f>
        <v>#N/A</v>
      </c>
      <c r="AP47" s="57" t="e">
        <f>IF(Row12_4="",NA(),Row12_4)</f>
        <v>#N/A</v>
      </c>
      <c r="AQ47" s="57" t="e">
        <f>IF(Row12_5="",NA(),Row12_5)</f>
        <v>#N/A</v>
      </c>
      <c r="AR47" s="57" t="e">
        <f>IF(Row12_6="",NA(),Row12_6)</f>
        <v>#N/A</v>
      </c>
      <c r="AS47" s="57" t="e">
        <f>IF(Row12_7="",NA(),Row12_7)</f>
        <v>#N/A</v>
      </c>
      <c r="AT47" s="57" t="e">
        <f>IF(Row12_8="",NA(),Row12_8)</f>
        <v>#N/A</v>
      </c>
      <c r="AU47" s="57" t="e">
        <f>IF(Row12_9="",NA(),Row12_9)</f>
        <v>#N/A</v>
      </c>
      <c r="AV47" s="57" t="e">
        <f>IF(Row12_10="",NA(),Row12_10)</f>
        <v>#N/A</v>
      </c>
      <c r="AW47" s="57" t="e">
        <f>IF(Row12_11="",NA(),Row12_11)</f>
        <v>#N/A</v>
      </c>
      <c r="AX47" s="57" t="e">
        <f>IF(Row12_12="",NA(),Row12_12)</f>
        <v>#N/A</v>
      </c>
      <c r="AY47" s="57" t="e">
        <f>IF(Row12_13="",NA(),Row12_13)</f>
        <v>#N/A</v>
      </c>
      <c r="AZ47" s="55"/>
    </row>
    <row r="48" spans="1:52" s="59" customFormat="1" ht="13.5" customHeight="1">
      <c r="A48" s="1"/>
      <c r="B48" s="19" t="s">
        <v>35</v>
      </c>
      <c r="C48" s="40"/>
      <c r="D48" s="31"/>
      <c r="E48" s="32"/>
      <c r="F48" s="32"/>
      <c r="G48" s="32"/>
      <c r="H48" s="37"/>
      <c r="I48" s="109">
        <f>IF(I7="","",I7)</f>
      </c>
      <c r="J48" s="82"/>
      <c r="K48" s="82">
        <f>IF(K7="","",K7)</f>
      </c>
      <c r="L48" s="82"/>
      <c r="M48" s="82">
        <f>IF(M7="","",M7)</f>
      </c>
      <c r="N48" s="82"/>
      <c r="O48" s="82">
        <f>IF(O7="","",O7)</f>
      </c>
      <c r="P48" s="82"/>
      <c r="Q48" s="82">
        <f>IF(Q7="","",Q7)</f>
      </c>
      <c r="R48" s="82"/>
      <c r="S48" s="82">
        <f>IF(S7="","",S7)</f>
      </c>
      <c r="T48" s="82"/>
      <c r="U48" s="82">
        <f>IF(U7="","",U7)</f>
      </c>
      <c r="V48" s="82"/>
      <c r="W48" s="82">
        <f>IF(W7="","",W7)</f>
      </c>
      <c r="X48" s="82"/>
      <c r="Y48" s="82">
        <f>IF(Y7="","",Y7)</f>
      </c>
      <c r="Z48" s="82"/>
      <c r="AA48" s="82">
        <f>IF(AA7="","",AA7)</f>
      </c>
      <c r="AB48" s="82"/>
      <c r="AC48" s="82">
        <f>IF(AC7="","",AC7)</f>
      </c>
      <c r="AD48" s="82"/>
      <c r="AE48" s="82">
        <f>IF(AE7="","",AE7)</f>
      </c>
      <c r="AF48" s="82"/>
      <c r="AG48" s="32"/>
      <c r="AH48" s="41"/>
      <c r="AI48" s="113"/>
      <c r="AJ48" s="11"/>
      <c r="AK48" s="33"/>
      <c r="AL48" s="1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ht="13.5" customHeight="1">
      <c r="A49" s="1"/>
      <c r="B49" s="42"/>
      <c r="C49" s="43"/>
      <c r="D49" s="44"/>
      <c r="E49" s="45"/>
      <c r="F49" s="45"/>
      <c r="G49" s="45"/>
      <c r="H49" s="46" t="s">
        <v>36</v>
      </c>
      <c r="I49" s="110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45"/>
      <c r="AH49" s="47"/>
      <c r="AI49" s="114"/>
      <c r="AJ49" s="39"/>
      <c r="AK49" s="48"/>
      <c r="AL49" s="1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</row>
    <row r="50" spans="1:52" ht="13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49"/>
      <c r="N50" s="32"/>
      <c r="O50" s="32"/>
      <c r="P50" s="32"/>
      <c r="Q50" s="9" t="s">
        <v>37</v>
      </c>
      <c r="R50" s="32"/>
      <c r="S50" s="9"/>
      <c r="T50" s="9"/>
      <c r="U50" s="9" t="s">
        <v>38</v>
      </c>
      <c r="V50" s="75" t="s">
        <v>39</v>
      </c>
      <c r="W50" s="75"/>
      <c r="X50" s="75"/>
      <c r="Y50" s="75"/>
      <c r="Z50" s="75"/>
      <c r="AA50" s="9"/>
      <c r="AB50" s="9"/>
      <c r="AC50" s="9"/>
      <c r="AD50" s="9"/>
      <c r="AE50" s="9"/>
      <c r="AF50" s="9"/>
      <c r="AH50" s="50"/>
      <c r="AI50" s="9"/>
      <c r="AJ50" s="9"/>
      <c r="AK50" s="9"/>
      <c r="AL50" s="24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</row>
    <row r="51" spans="1:52" ht="13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49"/>
      <c r="N51" s="32"/>
      <c r="O51" s="32"/>
      <c r="P51" s="32"/>
      <c r="Q51" s="32"/>
      <c r="R51" s="32"/>
      <c r="S51" s="9"/>
      <c r="T51" s="9"/>
      <c r="U51" s="9" t="s">
        <v>40</v>
      </c>
      <c r="V51" s="74" t="s">
        <v>41</v>
      </c>
      <c r="W51" s="74"/>
      <c r="X51" s="74"/>
      <c r="Y51" s="74"/>
      <c r="Z51" s="74"/>
      <c r="AA51" s="9"/>
      <c r="AB51" s="9"/>
      <c r="AC51" s="9"/>
      <c r="AD51" s="9"/>
      <c r="AE51" s="9"/>
      <c r="AF51" s="9"/>
      <c r="AH51" s="50"/>
      <c r="AI51" s="9"/>
      <c r="AJ51" s="9"/>
      <c r="AK51" s="9"/>
      <c r="AL51" s="24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</row>
    <row r="52" spans="1:52" ht="13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51" t="s">
        <v>44</v>
      </c>
      <c r="AL52" s="24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1:5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52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38" ht="13.5" customHeight="1" hidden="1">
      <c r="A54" s="24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ht="13.5" customHeight="1" hidden="1">
      <c r="A55" s="24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ht="13.5" customHeight="1" hidden="1">
      <c r="A56" s="2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ht="13.5" customHeight="1" hidden="1">
      <c r="A57" s="24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ht="13.5" customHeight="1" hidden="1">
      <c r="A58" s="24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ht="13.5" customHeight="1" hidden="1">
      <c r="A59" s="3"/>
    </row>
    <row r="60" ht="13.5" customHeight="1" hidden="1">
      <c r="A60" s="3"/>
    </row>
    <row r="61" ht="13.5" customHeight="1" hidden="1">
      <c r="A61" s="3"/>
    </row>
    <row r="62" ht="13.5" customHeight="1" hidden="1">
      <c r="A62" s="3"/>
    </row>
    <row r="63" ht="13.5" customHeight="1" hidden="1">
      <c r="A63" s="3"/>
    </row>
    <row r="64" ht="13.5" customHeight="1" hidden="1">
      <c r="A64" s="3"/>
    </row>
    <row r="65" ht="13.5" customHeight="1" hidden="1">
      <c r="A65" s="3"/>
    </row>
    <row r="66" ht="13.5" customHeight="1" hidden="1">
      <c r="A66" s="3"/>
    </row>
    <row r="67" ht="13.5" customHeight="1" hidden="1">
      <c r="A67" s="3"/>
    </row>
    <row r="68" ht="13.5" customHeight="1" hidden="1">
      <c r="A68" s="3"/>
    </row>
    <row r="69" ht="13.5" customHeight="1" hidden="1">
      <c r="A69" s="3"/>
    </row>
    <row r="70" ht="13.5" customHeight="1" hidden="1">
      <c r="A70" s="3"/>
    </row>
    <row r="71" ht="13.5" customHeight="1" hidden="1">
      <c r="A71" s="3"/>
    </row>
    <row r="72" ht="13.5" customHeight="1" hidden="1">
      <c r="A72" s="3"/>
    </row>
    <row r="73" ht="13.5" customHeight="1" hidden="1">
      <c r="A73" s="3"/>
    </row>
    <row r="74" ht="13.5" customHeight="1" hidden="1">
      <c r="A74" s="3"/>
    </row>
    <row r="75" ht="13.5" customHeight="1" hidden="1">
      <c r="A75" s="3"/>
    </row>
    <row r="76" ht="13.5" customHeight="1" hidden="1">
      <c r="A76" s="3"/>
    </row>
    <row r="77" ht="13.5" customHeight="1" hidden="1">
      <c r="A77" s="3"/>
    </row>
    <row r="78" ht="13.5" customHeight="1" hidden="1">
      <c r="A78" s="3"/>
    </row>
    <row r="79" ht="13.5" hidden="1">
      <c r="A79" s="3"/>
    </row>
    <row r="80" ht="13.5" hidden="1">
      <c r="A80" s="3"/>
    </row>
    <row r="81" ht="13.5" hidden="1">
      <c r="A81" s="3"/>
    </row>
    <row r="82" ht="13.5" hidden="1">
      <c r="A82" s="3"/>
    </row>
    <row r="83" ht="13.5" hidden="1">
      <c r="A83" s="3"/>
    </row>
    <row r="84" ht="13.5" hidden="1">
      <c r="A84" s="3"/>
    </row>
    <row r="85" ht="13.5" hidden="1">
      <c r="A85" s="3"/>
    </row>
    <row r="86" ht="13.5" hidden="1">
      <c r="A86" s="3"/>
    </row>
    <row r="87" ht="13.5" hidden="1">
      <c r="A87" s="3"/>
    </row>
    <row r="88" ht="13.5" hidden="1">
      <c r="A88" s="3"/>
    </row>
    <row r="89" ht="13.5" hidden="1">
      <c r="A89" s="3"/>
    </row>
    <row r="90" ht="13.5" hidden="1">
      <c r="A90" s="3"/>
    </row>
    <row r="91" ht="13.5" hidden="1">
      <c r="A91" s="3"/>
    </row>
    <row r="92" ht="13.5" hidden="1">
      <c r="A92" s="3"/>
    </row>
    <row r="93" ht="13.5" hidden="1">
      <c r="A93" s="3"/>
    </row>
    <row r="94" ht="13.5" hidden="1">
      <c r="A94" s="3"/>
    </row>
    <row r="95" ht="13.5" hidden="1">
      <c r="A95" s="3"/>
    </row>
    <row r="96" ht="13.5" hidden="1">
      <c r="A96" s="3"/>
    </row>
    <row r="97" ht="13.5" hidden="1">
      <c r="A97" s="3"/>
    </row>
    <row r="98" ht="13.5" hidden="1">
      <c r="A98" s="3"/>
    </row>
    <row r="99" ht="13.5" hidden="1">
      <c r="A99" s="3"/>
    </row>
    <row r="100" ht="13.5" hidden="1">
      <c r="A100" s="3"/>
    </row>
    <row r="101" ht="13.5" hidden="1">
      <c r="A101" s="3"/>
    </row>
    <row r="102" ht="13.5" hidden="1">
      <c r="A102" s="3"/>
    </row>
    <row r="103" ht="13.5" hidden="1">
      <c r="A103" s="3"/>
    </row>
    <row r="104" ht="13.5" hidden="1">
      <c r="A104" s="3"/>
    </row>
    <row r="105" ht="13.5" hidden="1">
      <c r="A105" s="3"/>
    </row>
    <row r="106" ht="13.5" hidden="1">
      <c r="A106" s="3"/>
    </row>
    <row r="107" ht="13.5" hidden="1">
      <c r="A107" s="3"/>
    </row>
    <row r="108" ht="13.5" hidden="1">
      <c r="A108" s="3"/>
    </row>
    <row r="109" ht="13.5" hidden="1">
      <c r="A109" s="3"/>
    </row>
    <row r="110" ht="13.5" hidden="1">
      <c r="A110" s="3"/>
    </row>
    <row r="111" ht="13.5" hidden="1">
      <c r="A111" s="3"/>
    </row>
    <row r="112" ht="13.5" hidden="1">
      <c r="A112" s="3"/>
    </row>
    <row r="113" ht="13.5" hidden="1">
      <c r="A113" s="3"/>
    </row>
    <row r="114" ht="13.5" hidden="1">
      <c r="A114" s="3"/>
    </row>
    <row r="115" ht="13.5" hidden="1">
      <c r="A115" s="3"/>
    </row>
    <row r="116" ht="13.5" hidden="1">
      <c r="A116" s="3"/>
    </row>
    <row r="117" ht="13.5" hidden="1">
      <c r="A117" s="3"/>
    </row>
    <row r="118" ht="13.5" hidden="1">
      <c r="A118" s="3"/>
    </row>
    <row r="119" ht="13.5" hidden="1">
      <c r="A119" s="3"/>
    </row>
    <row r="120" ht="13.5" hidden="1">
      <c r="A120" s="3"/>
    </row>
    <row r="121" ht="13.5" hidden="1">
      <c r="A121" s="3"/>
    </row>
    <row r="122" ht="13.5" hidden="1">
      <c r="A122" s="3"/>
    </row>
    <row r="123" ht="13.5" hidden="1">
      <c r="A123" s="3"/>
    </row>
    <row r="124" ht="13.5" hidden="1">
      <c r="A124" s="3"/>
    </row>
    <row r="125" ht="13.5" hidden="1">
      <c r="A125" s="3"/>
    </row>
    <row r="126" ht="13.5" hidden="1">
      <c r="A126" s="3"/>
    </row>
    <row r="127" ht="13.5" hidden="1">
      <c r="A127" s="3"/>
    </row>
    <row r="128" ht="13.5" hidden="1">
      <c r="A128" s="3"/>
    </row>
    <row r="129" ht="13.5" hidden="1">
      <c r="A129" s="3"/>
    </row>
    <row r="130" ht="13.5" hidden="1">
      <c r="A130" s="3"/>
    </row>
    <row r="131" ht="13.5" hidden="1">
      <c r="A131" s="3"/>
    </row>
    <row r="132" ht="13.5" hidden="1">
      <c r="A132" s="3"/>
    </row>
    <row r="133" ht="13.5" hidden="1">
      <c r="A133" s="3"/>
    </row>
    <row r="134" ht="13.5" hidden="1">
      <c r="A134" s="3"/>
    </row>
    <row r="135" ht="13.5" hidden="1">
      <c r="A135" s="3"/>
    </row>
    <row r="136" ht="13.5" hidden="1">
      <c r="A136" s="3"/>
    </row>
    <row r="137" ht="13.5" hidden="1">
      <c r="A137" s="3"/>
    </row>
    <row r="138" ht="13.5" hidden="1">
      <c r="A138" s="3"/>
    </row>
    <row r="139" ht="13.5" hidden="1">
      <c r="A139" s="3"/>
    </row>
    <row r="140" ht="13.5" hidden="1">
      <c r="A140" s="3"/>
    </row>
    <row r="141" ht="13.5" hidden="1">
      <c r="A141" s="3"/>
    </row>
    <row r="142" ht="13.5" hidden="1">
      <c r="A142" s="3"/>
    </row>
    <row r="143" ht="13.5" hidden="1">
      <c r="A143" s="3"/>
    </row>
    <row r="144" ht="13.5" hidden="1">
      <c r="A144" s="3"/>
    </row>
    <row r="145" ht="13.5" hidden="1">
      <c r="A145" s="3"/>
    </row>
    <row r="146" ht="13.5" hidden="1">
      <c r="A146" s="3"/>
    </row>
    <row r="147" ht="13.5" hidden="1">
      <c r="A147" s="3"/>
    </row>
    <row r="148" ht="13.5" hidden="1">
      <c r="A148" s="3"/>
    </row>
    <row r="149" ht="13.5" hidden="1">
      <c r="A149" s="3"/>
    </row>
    <row r="150" ht="13.5" hidden="1">
      <c r="A150" s="3"/>
    </row>
    <row r="151" ht="13.5" hidden="1">
      <c r="A151" s="3"/>
    </row>
    <row r="152" ht="13.5" hidden="1">
      <c r="A152" s="3"/>
    </row>
    <row r="153" ht="13.5" hidden="1">
      <c r="A153" s="3"/>
    </row>
    <row r="154" ht="13.5" hidden="1">
      <c r="A154" s="3"/>
    </row>
    <row r="155" ht="13.5" hidden="1">
      <c r="A155" s="3"/>
    </row>
    <row r="156" ht="13.5" hidden="1">
      <c r="A156" s="3"/>
    </row>
    <row r="157" ht="13.5" hidden="1">
      <c r="A157" s="3"/>
    </row>
    <row r="158" ht="13.5" hidden="1">
      <c r="A158" s="3"/>
    </row>
    <row r="159" ht="13.5" hidden="1">
      <c r="A159" s="3"/>
    </row>
    <row r="160" ht="13.5" hidden="1">
      <c r="A160" s="3"/>
    </row>
    <row r="161" ht="13.5" hidden="1">
      <c r="A161" s="3"/>
    </row>
    <row r="162" ht="13.5" hidden="1">
      <c r="A162" s="3"/>
    </row>
    <row r="163" ht="13.5" hidden="1">
      <c r="A163" s="3"/>
    </row>
    <row r="164" ht="13.5" hidden="1">
      <c r="A164" s="3"/>
    </row>
    <row r="165" ht="13.5" hidden="1">
      <c r="A165" s="3"/>
    </row>
    <row r="166" ht="13.5" hidden="1">
      <c r="A166" s="3"/>
    </row>
    <row r="167" ht="13.5" hidden="1">
      <c r="A167" s="3"/>
    </row>
    <row r="168" ht="13.5" hidden="1">
      <c r="A168" s="3"/>
    </row>
    <row r="169" ht="13.5" hidden="1">
      <c r="A169" s="3"/>
    </row>
    <row r="170" ht="13.5" hidden="1">
      <c r="A170" s="3"/>
    </row>
    <row r="171" ht="13.5" hidden="1">
      <c r="A171" s="3"/>
    </row>
    <row r="172" ht="13.5" hidden="1">
      <c r="A172" s="3"/>
    </row>
    <row r="173" ht="13.5" hidden="1">
      <c r="A173" s="3"/>
    </row>
    <row r="174" ht="13.5" hidden="1">
      <c r="A174" s="3"/>
    </row>
    <row r="175" ht="13.5" hidden="1">
      <c r="A175" s="3"/>
    </row>
    <row r="176" ht="13.5" hidden="1">
      <c r="A176" s="3"/>
    </row>
    <row r="177" ht="13.5" hidden="1">
      <c r="A177" s="3"/>
    </row>
    <row r="178" ht="13.5" hidden="1">
      <c r="A178" s="3"/>
    </row>
    <row r="179" ht="13.5" hidden="1">
      <c r="A179" s="3"/>
    </row>
    <row r="180" ht="13.5" hidden="1">
      <c r="A180" s="3"/>
    </row>
    <row r="181" ht="13.5" hidden="1">
      <c r="A181" s="3"/>
    </row>
    <row r="182" ht="13.5" hidden="1">
      <c r="A182" s="3"/>
    </row>
    <row r="183" ht="13.5" hidden="1">
      <c r="A183" s="3"/>
    </row>
    <row r="184" ht="13.5" hidden="1">
      <c r="A184" s="3"/>
    </row>
    <row r="185" ht="13.5" hidden="1">
      <c r="A185" s="3"/>
    </row>
    <row r="186" ht="13.5" hidden="1">
      <c r="A186" s="3"/>
    </row>
    <row r="187" ht="13.5" hidden="1">
      <c r="A187" s="3"/>
    </row>
    <row r="188" ht="13.5" hidden="1">
      <c r="A188" s="3"/>
    </row>
    <row r="189" ht="13.5" hidden="1">
      <c r="A189" s="3"/>
    </row>
    <row r="190" ht="13.5" hidden="1">
      <c r="A190" s="3"/>
    </row>
    <row r="191" ht="13.5" hidden="1">
      <c r="A191" s="3"/>
    </row>
    <row r="192" ht="13.5" hidden="1">
      <c r="A192" s="3"/>
    </row>
    <row r="193" ht="13.5" hidden="1">
      <c r="A193" s="3"/>
    </row>
    <row r="194" ht="13.5" hidden="1">
      <c r="A194" s="3"/>
    </row>
    <row r="195" ht="13.5" hidden="1">
      <c r="A195" s="3"/>
    </row>
    <row r="196" ht="13.5" hidden="1">
      <c r="A196" s="3"/>
    </row>
    <row r="197" ht="13.5" hidden="1">
      <c r="A197" s="3"/>
    </row>
    <row r="198" ht="13.5" hidden="1">
      <c r="A198" s="3"/>
    </row>
    <row r="199" ht="13.5" hidden="1">
      <c r="A199" s="3"/>
    </row>
    <row r="200" ht="13.5" hidden="1">
      <c r="A200" s="3"/>
    </row>
    <row r="201" ht="13.5" hidden="1">
      <c r="A201" s="3"/>
    </row>
    <row r="202" ht="13.5" hidden="1">
      <c r="A202" s="3"/>
    </row>
    <row r="203" ht="13.5" hidden="1">
      <c r="A203" s="3"/>
    </row>
    <row r="204" ht="13.5" hidden="1">
      <c r="A204" s="3"/>
    </row>
    <row r="205" ht="13.5" hidden="1">
      <c r="A205" s="3"/>
    </row>
    <row r="206" ht="13.5" hidden="1">
      <c r="A206" s="3"/>
    </row>
    <row r="207" ht="13.5" hidden="1">
      <c r="A207" s="3"/>
    </row>
    <row r="208" ht="13.5" hidden="1">
      <c r="A208" s="3"/>
    </row>
    <row r="209" ht="13.5" hidden="1">
      <c r="A209" s="3"/>
    </row>
    <row r="210" ht="13.5" hidden="1">
      <c r="A210" s="3"/>
    </row>
    <row r="211" ht="13.5" hidden="1">
      <c r="A211" s="3"/>
    </row>
    <row r="212" ht="13.5" hidden="1">
      <c r="A212" s="3"/>
    </row>
    <row r="213" ht="13.5" hidden="1">
      <c r="A213" s="3"/>
    </row>
    <row r="214" ht="13.5" hidden="1">
      <c r="A214" s="3"/>
    </row>
    <row r="215" ht="13.5" hidden="1">
      <c r="A215" s="3"/>
    </row>
    <row r="216" ht="13.5" hidden="1">
      <c r="A216" s="3"/>
    </row>
    <row r="217" ht="13.5" hidden="1">
      <c r="A217" s="3"/>
    </row>
    <row r="218" ht="13.5" hidden="1">
      <c r="A218" s="3"/>
    </row>
    <row r="219" ht="13.5" hidden="1">
      <c r="A219" s="3"/>
    </row>
    <row r="220" ht="13.5" hidden="1">
      <c r="A220" s="3"/>
    </row>
    <row r="221" ht="13.5" hidden="1">
      <c r="A221" s="3"/>
    </row>
    <row r="222" ht="13.5" hidden="1">
      <c r="A222" s="3"/>
    </row>
    <row r="223" ht="13.5" hidden="1">
      <c r="A223" s="3"/>
    </row>
    <row r="224" ht="13.5" hidden="1">
      <c r="A224" s="3"/>
    </row>
    <row r="225" ht="13.5" hidden="1">
      <c r="A225" s="3"/>
    </row>
    <row r="226" ht="13.5" hidden="1">
      <c r="A226" s="3"/>
    </row>
    <row r="227" ht="13.5" hidden="1">
      <c r="A227" s="3"/>
    </row>
    <row r="228" ht="13.5" hidden="1">
      <c r="A228" s="3"/>
    </row>
    <row r="229" ht="13.5" hidden="1">
      <c r="A229" s="3"/>
    </row>
    <row r="230" ht="13.5" hidden="1">
      <c r="A230" s="3"/>
    </row>
    <row r="231" ht="13.5" hidden="1">
      <c r="A231" s="3"/>
    </row>
    <row r="232" ht="13.5" hidden="1">
      <c r="A232" s="3"/>
    </row>
    <row r="233" ht="13.5" hidden="1">
      <c r="A233" s="3"/>
    </row>
    <row r="234" ht="13.5" hidden="1">
      <c r="A234" s="3"/>
    </row>
    <row r="235" ht="13.5" hidden="1">
      <c r="A235" s="3"/>
    </row>
    <row r="236" ht="13.5" hidden="1">
      <c r="A236" s="3"/>
    </row>
    <row r="237" ht="13.5" hidden="1">
      <c r="A237" s="3"/>
    </row>
    <row r="238" ht="13.5" hidden="1">
      <c r="A238" s="3"/>
    </row>
    <row r="239" ht="13.5" hidden="1">
      <c r="A239" s="3"/>
    </row>
    <row r="240" ht="13.5" hidden="1">
      <c r="A240" s="3"/>
    </row>
    <row r="241" ht="13.5" hidden="1">
      <c r="A241" s="3"/>
    </row>
    <row r="242" ht="13.5" hidden="1">
      <c r="A242" s="3"/>
    </row>
    <row r="243" ht="13.5" hidden="1">
      <c r="A243" s="3"/>
    </row>
    <row r="244" ht="13.5" hidden="1">
      <c r="A244" s="3"/>
    </row>
    <row r="245" ht="13.5" hidden="1">
      <c r="A245" s="3"/>
    </row>
    <row r="246" ht="13.5" hidden="1">
      <c r="A246" s="3"/>
    </row>
    <row r="247" ht="13.5" hidden="1">
      <c r="A247" s="3"/>
    </row>
    <row r="248" ht="13.5" hidden="1">
      <c r="A248" s="3"/>
    </row>
    <row r="249" ht="13.5" hidden="1">
      <c r="A249" s="3"/>
    </row>
    <row r="250" ht="13.5" hidden="1">
      <c r="A250" s="3"/>
    </row>
    <row r="251" ht="13.5" hidden="1">
      <c r="A251" s="3"/>
    </row>
    <row r="252" ht="13.5" hidden="1">
      <c r="A252" s="3"/>
    </row>
    <row r="253" ht="13.5" hidden="1">
      <c r="A253" s="3"/>
    </row>
    <row r="254" ht="13.5" hidden="1">
      <c r="A254" s="3"/>
    </row>
    <row r="255" ht="13.5" hidden="1">
      <c r="A255" s="3"/>
    </row>
    <row r="256" ht="13.5" hidden="1">
      <c r="A256" s="3"/>
    </row>
    <row r="257" ht="13.5" hidden="1">
      <c r="A257" s="3"/>
    </row>
    <row r="258" ht="13.5" hidden="1">
      <c r="A258" s="3"/>
    </row>
    <row r="259" ht="13.5" hidden="1">
      <c r="A259" s="3"/>
    </row>
    <row r="260" ht="13.5" hidden="1">
      <c r="A260" s="3"/>
    </row>
    <row r="261" ht="13.5" hidden="1">
      <c r="A261" s="3"/>
    </row>
    <row r="262" ht="13.5" hidden="1">
      <c r="A262" s="3"/>
    </row>
    <row r="263" ht="13.5" hidden="1">
      <c r="A263" s="3"/>
    </row>
    <row r="264" ht="13.5" hidden="1">
      <c r="A264" s="3"/>
    </row>
    <row r="265" ht="13.5" hidden="1">
      <c r="A265" s="3"/>
    </row>
    <row r="266" ht="13.5" hidden="1">
      <c r="A266" s="3"/>
    </row>
    <row r="267" ht="13.5" hidden="1">
      <c r="A267" s="3"/>
    </row>
    <row r="268" ht="13.5" hidden="1">
      <c r="A268" s="3"/>
    </row>
    <row r="269" ht="13.5" hidden="1">
      <c r="A269" s="3"/>
    </row>
    <row r="270" ht="13.5" hidden="1">
      <c r="A270" s="3"/>
    </row>
    <row r="271" ht="13.5" hidden="1">
      <c r="A271" s="3"/>
    </row>
    <row r="272" ht="13.5" hidden="1">
      <c r="A272" s="3"/>
    </row>
    <row r="273" ht="13.5" hidden="1">
      <c r="A273" s="3"/>
    </row>
    <row r="274" ht="13.5" hidden="1">
      <c r="A274" s="3"/>
    </row>
    <row r="275" ht="13.5" hidden="1">
      <c r="A275" s="3"/>
    </row>
    <row r="276" ht="13.5" hidden="1">
      <c r="A276" s="3"/>
    </row>
    <row r="277" ht="13.5" hidden="1">
      <c r="A277" s="3"/>
    </row>
    <row r="278" ht="13.5" hidden="1">
      <c r="A278" s="3"/>
    </row>
    <row r="279" ht="13.5" hidden="1">
      <c r="A279" s="3"/>
    </row>
    <row r="280" ht="13.5" hidden="1">
      <c r="A280" s="3"/>
    </row>
    <row r="281" ht="13.5" hidden="1">
      <c r="A281" s="3"/>
    </row>
    <row r="282" ht="13.5" hidden="1">
      <c r="A282" s="3"/>
    </row>
    <row r="283" ht="13.5" hidden="1">
      <c r="A283" s="3"/>
    </row>
    <row r="284" ht="13.5" hidden="1">
      <c r="A284" s="3"/>
    </row>
    <row r="285" ht="13.5" hidden="1">
      <c r="A285" s="3"/>
    </row>
    <row r="286" ht="13.5" hidden="1">
      <c r="A286" s="3"/>
    </row>
    <row r="287" ht="13.5" hidden="1">
      <c r="A287" s="3"/>
    </row>
    <row r="288" ht="13.5" hidden="1">
      <c r="A288" s="3"/>
    </row>
    <row r="289" ht="13.5" hidden="1">
      <c r="A289" s="3"/>
    </row>
    <row r="290" ht="13.5" hidden="1">
      <c r="A290" s="3"/>
    </row>
    <row r="291" ht="13.5" hidden="1">
      <c r="A291" s="3"/>
    </row>
    <row r="292" ht="13.5" hidden="1">
      <c r="A292" s="3"/>
    </row>
    <row r="293" ht="13.5" hidden="1">
      <c r="A293" s="3"/>
    </row>
    <row r="294" ht="13.5" hidden="1">
      <c r="A294" s="3"/>
    </row>
    <row r="295" ht="13.5" hidden="1">
      <c r="A295" s="3"/>
    </row>
    <row r="296" ht="13.5" hidden="1">
      <c r="A296" s="3"/>
    </row>
    <row r="297" ht="13.5" hidden="1">
      <c r="A297" s="3"/>
    </row>
    <row r="298" ht="13.5" hidden="1">
      <c r="A298" s="3"/>
    </row>
    <row r="299" ht="13.5" hidden="1">
      <c r="A299" s="3"/>
    </row>
    <row r="300" ht="13.5" hidden="1">
      <c r="A300" s="3"/>
    </row>
    <row r="301" ht="13.5" hidden="1">
      <c r="A301" s="3"/>
    </row>
    <row r="302" ht="13.5" hidden="1">
      <c r="A302" s="3"/>
    </row>
    <row r="303" ht="13.5" hidden="1">
      <c r="A303" s="3"/>
    </row>
    <row r="304" ht="13.5" hidden="1">
      <c r="A304" s="3"/>
    </row>
    <row r="305" ht="13.5" hidden="1">
      <c r="A305" s="3"/>
    </row>
    <row r="306" ht="13.5" hidden="1">
      <c r="A306" s="3"/>
    </row>
    <row r="307" ht="13.5" hidden="1">
      <c r="A307" s="3"/>
    </row>
    <row r="308" ht="13.5" hidden="1">
      <c r="A308" s="3"/>
    </row>
    <row r="309" ht="13.5" hidden="1">
      <c r="A309" s="3"/>
    </row>
    <row r="310" ht="13.5" hidden="1">
      <c r="A310" s="3"/>
    </row>
    <row r="311" ht="13.5" hidden="1">
      <c r="A311" s="3"/>
    </row>
    <row r="312" ht="13.5" hidden="1">
      <c r="A312" s="3"/>
    </row>
    <row r="313" ht="13.5" hidden="1">
      <c r="A313" s="3"/>
    </row>
    <row r="314" ht="13.5" hidden="1">
      <c r="A314" s="3"/>
    </row>
    <row r="315" ht="13.5" hidden="1">
      <c r="A315" s="3"/>
    </row>
    <row r="316" ht="13.5" hidden="1">
      <c r="A316" s="3"/>
    </row>
    <row r="317" ht="13.5" hidden="1">
      <c r="A317" s="3"/>
    </row>
    <row r="318" ht="13.5" hidden="1">
      <c r="A318" s="3"/>
    </row>
    <row r="319" ht="13.5" hidden="1">
      <c r="A319" s="3"/>
    </row>
    <row r="320" ht="13.5" hidden="1">
      <c r="A320" s="3"/>
    </row>
    <row r="321" ht="13.5" hidden="1">
      <c r="A321" s="3"/>
    </row>
    <row r="322" ht="13.5" hidden="1">
      <c r="A322" s="3"/>
    </row>
    <row r="323" ht="13.5" hidden="1">
      <c r="A323" s="3"/>
    </row>
    <row r="324" ht="13.5" hidden="1">
      <c r="A324" s="3"/>
    </row>
    <row r="325" ht="13.5" hidden="1">
      <c r="A325" s="3"/>
    </row>
    <row r="326" ht="13.5" hidden="1">
      <c r="A326" s="3"/>
    </row>
    <row r="327" ht="13.5" hidden="1">
      <c r="A327" s="3"/>
    </row>
    <row r="328" ht="13.5" hidden="1">
      <c r="A328" s="3"/>
    </row>
    <row r="329" ht="13.5" hidden="1">
      <c r="A329" s="3"/>
    </row>
    <row r="330" ht="13.5" hidden="1">
      <c r="A330" s="3"/>
    </row>
    <row r="331" ht="13.5" hidden="1">
      <c r="A331" s="3"/>
    </row>
    <row r="332" ht="13.5" hidden="1">
      <c r="A332" s="3"/>
    </row>
    <row r="333" ht="13.5" hidden="1">
      <c r="A333" s="3"/>
    </row>
    <row r="334" ht="13.5" hidden="1">
      <c r="A334" s="3"/>
    </row>
    <row r="335" ht="13.5" hidden="1">
      <c r="A335" s="3"/>
    </row>
    <row r="336" ht="13.5" hidden="1">
      <c r="A336" s="3"/>
    </row>
    <row r="337" ht="13.5" hidden="1">
      <c r="A337" s="3"/>
    </row>
    <row r="338" ht="13.5" hidden="1">
      <c r="A338" s="3"/>
    </row>
    <row r="339" ht="13.5" hidden="1">
      <c r="A339" s="3"/>
    </row>
    <row r="340" ht="13.5" hidden="1">
      <c r="A340" s="3"/>
    </row>
    <row r="341" ht="13.5" hidden="1">
      <c r="A341" s="3"/>
    </row>
    <row r="342" ht="13.5" hidden="1">
      <c r="A342" s="3"/>
    </row>
    <row r="343" ht="13.5" hidden="1">
      <c r="A343" s="3"/>
    </row>
    <row r="344" ht="13.5" hidden="1">
      <c r="A344" s="3"/>
    </row>
    <row r="345" ht="13.5" hidden="1">
      <c r="A345" s="3"/>
    </row>
    <row r="346" ht="13.5" hidden="1">
      <c r="A346" s="3"/>
    </row>
    <row r="347" ht="13.5" hidden="1">
      <c r="A347" s="3"/>
    </row>
    <row r="348" ht="13.5" hidden="1">
      <c r="A348" s="3"/>
    </row>
    <row r="349" ht="13.5" hidden="1">
      <c r="A349" s="3"/>
    </row>
    <row r="350" ht="13.5" hidden="1">
      <c r="A350" s="3"/>
    </row>
    <row r="351" ht="13.5" hidden="1">
      <c r="A351" s="3"/>
    </row>
    <row r="352" ht="13.5" hidden="1">
      <c r="A352" s="3"/>
    </row>
    <row r="353" ht="13.5" hidden="1">
      <c r="A353" s="3"/>
    </row>
    <row r="354" ht="13.5" hidden="1">
      <c r="A354" s="3"/>
    </row>
    <row r="355" ht="13.5" hidden="1">
      <c r="A355" s="3"/>
    </row>
    <row r="356" ht="13.5" hidden="1">
      <c r="A356" s="3"/>
    </row>
    <row r="357" ht="13.5" hidden="1">
      <c r="A357" s="3"/>
    </row>
    <row r="358" ht="13.5" hidden="1">
      <c r="A358" s="3"/>
    </row>
    <row r="359" ht="13.5" hidden="1">
      <c r="A359" s="3"/>
    </row>
    <row r="360" ht="13.5" hidden="1">
      <c r="A360" s="3"/>
    </row>
    <row r="361" ht="13.5" hidden="1">
      <c r="A361" s="3"/>
    </row>
    <row r="362" ht="13.5" hidden="1">
      <c r="A362" s="3"/>
    </row>
    <row r="363" ht="13.5" hidden="1">
      <c r="A363" s="3"/>
    </row>
    <row r="364" ht="13.5" hidden="1">
      <c r="A364" s="3"/>
    </row>
    <row r="365" ht="13.5" hidden="1">
      <c r="A365" s="3"/>
    </row>
    <row r="366" ht="13.5" hidden="1">
      <c r="A366" s="3"/>
    </row>
    <row r="367" ht="13.5" hidden="1">
      <c r="A367" s="3"/>
    </row>
    <row r="368" ht="13.5" hidden="1">
      <c r="A368" s="3"/>
    </row>
    <row r="369" ht="13.5" hidden="1">
      <c r="A369" s="3"/>
    </row>
    <row r="370" ht="13.5" hidden="1">
      <c r="A370" s="3"/>
    </row>
    <row r="371" ht="13.5" hidden="1">
      <c r="A371" s="3"/>
    </row>
    <row r="372" ht="13.5" hidden="1">
      <c r="A372" s="3"/>
    </row>
    <row r="373" ht="13.5" hidden="1">
      <c r="A373" s="3"/>
    </row>
    <row r="374" ht="13.5" hidden="1">
      <c r="A374" s="3"/>
    </row>
    <row r="375" ht="13.5" hidden="1">
      <c r="A375" s="3"/>
    </row>
    <row r="376" ht="13.5" hidden="1">
      <c r="A376" s="3"/>
    </row>
    <row r="377" ht="13.5" hidden="1">
      <c r="A377" s="3"/>
    </row>
    <row r="378" ht="13.5" hidden="1">
      <c r="A378" s="3"/>
    </row>
    <row r="379" ht="13.5" hidden="1">
      <c r="A379" s="3"/>
    </row>
    <row r="380" ht="13.5" hidden="1">
      <c r="A380" s="3"/>
    </row>
    <row r="381" ht="13.5" hidden="1">
      <c r="A381" s="3"/>
    </row>
    <row r="382" ht="13.5" hidden="1">
      <c r="A382" s="3"/>
    </row>
    <row r="383" ht="13.5" hidden="1">
      <c r="A383" s="3"/>
    </row>
    <row r="384" ht="13.5" hidden="1">
      <c r="A384" s="3"/>
    </row>
    <row r="385" ht="13.5" hidden="1">
      <c r="A385" s="3"/>
    </row>
    <row r="386" ht="13.5" hidden="1">
      <c r="A386" s="3"/>
    </row>
    <row r="387" ht="13.5" hidden="1">
      <c r="A387" s="3"/>
    </row>
    <row r="388" ht="13.5" hidden="1">
      <c r="A388" s="3"/>
    </row>
    <row r="389" ht="13.5" hidden="1">
      <c r="A389" s="3"/>
    </row>
    <row r="390" ht="13.5" hidden="1">
      <c r="A390" s="3"/>
    </row>
    <row r="391" ht="13.5" hidden="1">
      <c r="A391" s="3"/>
    </row>
    <row r="392" ht="13.5" hidden="1">
      <c r="A392" s="3"/>
    </row>
    <row r="393" ht="13.5" hidden="1">
      <c r="A393" s="3"/>
    </row>
    <row r="394" ht="13.5" hidden="1">
      <c r="A394" s="3"/>
    </row>
    <row r="395" ht="13.5" hidden="1">
      <c r="A395" s="3"/>
    </row>
    <row r="396" ht="13.5" hidden="1">
      <c r="A396" s="3"/>
    </row>
    <row r="397" ht="13.5" hidden="1">
      <c r="A397" s="3"/>
    </row>
    <row r="398" ht="13.5" hidden="1">
      <c r="A398" s="3"/>
    </row>
    <row r="399" ht="13.5" hidden="1">
      <c r="A399" s="3"/>
    </row>
    <row r="400" ht="13.5" hidden="1">
      <c r="A400" s="3"/>
    </row>
    <row r="401" ht="13.5" hidden="1">
      <c r="A401" s="3"/>
    </row>
    <row r="402" ht="13.5" hidden="1">
      <c r="A402" s="3"/>
    </row>
    <row r="403" ht="13.5" hidden="1">
      <c r="A403" s="3"/>
    </row>
    <row r="404" ht="13.5" hidden="1">
      <c r="A404" s="3"/>
    </row>
    <row r="405" ht="13.5" hidden="1">
      <c r="A405" s="3"/>
    </row>
    <row r="406" ht="13.5" hidden="1">
      <c r="A406" s="3"/>
    </row>
    <row r="407" ht="13.5" hidden="1">
      <c r="A407" s="3"/>
    </row>
    <row r="408" ht="13.5" hidden="1">
      <c r="A408" s="3"/>
    </row>
    <row r="409" ht="13.5" hidden="1">
      <c r="A409" s="3"/>
    </row>
    <row r="410" ht="13.5" hidden="1">
      <c r="A410" s="3"/>
    </row>
    <row r="411" ht="13.5" hidden="1">
      <c r="A411" s="3"/>
    </row>
    <row r="412" ht="13.5" hidden="1">
      <c r="A412" s="3"/>
    </row>
    <row r="413" ht="13.5" hidden="1">
      <c r="A413" s="3"/>
    </row>
    <row r="414" ht="13.5" hidden="1">
      <c r="A414" s="3"/>
    </row>
    <row r="415" ht="13.5" hidden="1">
      <c r="A415" s="3"/>
    </row>
    <row r="416" ht="13.5" hidden="1">
      <c r="A416" s="3"/>
    </row>
    <row r="417" ht="13.5" hidden="1">
      <c r="A417" s="3"/>
    </row>
    <row r="418" ht="13.5" hidden="1">
      <c r="A418" s="3"/>
    </row>
    <row r="419" ht="13.5" hidden="1">
      <c r="A419" s="3"/>
    </row>
    <row r="420" ht="13.5" hidden="1">
      <c r="A420" s="3"/>
    </row>
    <row r="421" ht="13.5" hidden="1">
      <c r="A421" s="3"/>
    </row>
    <row r="422" ht="13.5" hidden="1">
      <c r="A422" s="3"/>
    </row>
    <row r="423" ht="13.5" hidden="1">
      <c r="A423" s="3"/>
    </row>
    <row r="424" ht="13.5" hidden="1">
      <c r="A424" s="3"/>
    </row>
    <row r="425" ht="13.5" hidden="1">
      <c r="A425" s="3"/>
    </row>
    <row r="426" ht="13.5" hidden="1">
      <c r="A426" s="3"/>
    </row>
    <row r="427" ht="13.5" hidden="1">
      <c r="A427" s="3"/>
    </row>
    <row r="428" ht="13.5" hidden="1">
      <c r="A428" s="3"/>
    </row>
    <row r="429" ht="13.5" hidden="1">
      <c r="A429" s="3"/>
    </row>
    <row r="430" ht="13.5" hidden="1">
      <c r="A430" s="3"/>
    </row>
    <row r="431" ht="13.5" hidden="1">
      <c r="A431" s="3"/>
    </row>
    <row r="432" ht="13.5" hidden="1">
      <c r="A432" s="3"/>
    </row>
    <row r="433" ht="13.5" hidden="1">
      <c r="A433" s="3"/>
    </row>
    <row r="434" ht="13.5" hidden="1">
      <c r="A434" s="3"/>
    </row>
    <row r="435" ht="13.5" hidden="1">
      <c r="A435" s="3"/>
    </row>
    <row r="436" ht="13.5" hidden="1">
      <c r="A436" s="3"/>
    </row>
    <row r="437" ht="13.5" hidden="1">
      <c r="A437" s="3"/>
    </row>
    <row r="438" ht="13.5" hidden="1">
      <c r="A438" s="3"/>
    </row>
    <row r="439" ht="13.5" hidden="1">
      <c r="A439" s="3"/>
    </row>
    <row r="440" ht="13.5" hidden="1">
      <c r="A440" s="3"/>
    </row>
    <row r="441" ht="13.5" hidden="1">
      <c r="A441" s="3"/>
    </row>
    <row r="442" ht="13.5" hidden="1">
      <c r="A442" s="3"/>
    </row>
    <row r="443" ht="13.5" hidden="1">
      <c r="A443" s="3"/>
    </row>
    <row r="444" ht="13.5" hidden="1">
      <c r="A444" s="3"/>
    </row>
    <row r="445" ht="13.5" hidden="1">
      <c r="A445" s="3"/>
    </row>
    <row r="446" ht="13.5" hidden="1">
      <c r="A446" s="3"/>
    </row>
    <row r="447" ht="13.5" hidden="1">
      <c r="A447" s="3"/>
    </row>
    <row r="448" ht="13.5" hidden="1">
      <c r="A448" s="3"/>
    </row>
    <row r="449" ht="13.5" hidden="1">
      <c r="A449" s="3"/>
    </row>
    <row r="450" ht="13.5" hidden="1">
      <c r="A450" s="3"/>
    </row>
    <row r="451" ht="13.5" hidden="1">
      <c r="A451" s="3"/>
    </row>
    <row r="452" ht="13.5" hidden="1">
      <c r="A452" s="3"/>
    </row>
    <row r="453" ht="13.5" hidden="1">
      <c r="A453" s="3"/>
    </row>
    <row r="454" ht="13.5" hidden="1">
      <c r="A454" s="3"/>
    </row>
    <row r="455" ht="13.5" hidden="1">
      <c r="A455" s="3"/>
    </row>
    <row r="456" ht="13.5" hidden="1">
      <c r="A456" s="3"/>
    </row>
    <row r="457" ht="13.5" hidden="1">
      <c r="A457" s="3"/>
    </row>
    <row r="458" ht="13.5" hidden="1">
      <c r="A458" s="3"/>
    </row>
    <row r="459" ht="13.5" hidden="1">
      <c r="A459" s="3"/>
    </row>
    <row r="460" ht="13.5" hidden="1">
      <c r="A460" s="3"/>
    </row>
    <row r="461" ht="13.5" hidden="1">
      <c r="A461" s="3"/>
    </row>
    <row r="462" ht="13.5" hidden="1">
      <c r="A462" s="3"/>
    </row>
    <row r="463" ht="13.5" hidden="1">
      <c r="A463" s="3"/>
    </row>
    <row r="464" ht="13.5" hidden="1">
      <c r="A464" s="3"/>
    </row>
    <row r="465" ht="13.5" hidden="1">
      <c r="A465" s="3"/>
    </row>
    <row r="466" ht="13.5" hidden="1">
      <c r="A466" s="3"/>
    </row>
    <row r="467" ht="13.5" hidden="1">
      <c r="A467" s="3"/>
    </row>
    <row r="468" ht="13.5" hidden="1">
      <c r="A468" s="3"/>
    </row>
    <row r="469" ht="13.5" hidden="1">
      <c r="A469" s="3"/>
    </row>
    <row r="470" ht="13.5" hidden="1">
      <c r="A470" s="3"/>
    </row>
    <row r="471" ht="13.5" hidden="1">
      <c r="A471" s="3"/>
    </row>
    <row r="472" ht="13.5" hidden="1">
      <c r="A472" s="3"/>
    </row>
    <row r="473" ht="13.5" hidden="1">
      <c r="A473" s="3"/>
    </row>
    <row r="474" ht="13.5" hidden="1">
      <c r="A474" s="3"/>
    </row>
    <row r="475" ht="13.5" hidden="1">
      <c r="A475" s="3"/>
    </row>
    <row r="476" ht="13.5" hidden="1">
      <c r="A476" s="3"/>
    </row>
    <row r="477" ht="13.5" hidden="1">
      <c r="A477" s="3"/>
    </row>
    <row r="478" ht="13.5" hidden="1">
      <c r="A478" s="3"/>
    </row>
    <row r="479" ht="13.5" hidden="1">
      <c r="A479" s="3"/>
    </row>
    <row r="480" ht="13.5" hidden="1">
      <c r="A480" s="3"/>
    </row>
    <row r="481" ht="13.5" hidden="1">
      <c r="A481" s="3"/>
    </row>
    <row r="482" ht="13.5" hidden="1">
      <c r="A482" s="3"/>
    </row>
    <row r="483" ht="13.5" hidden="1">
      <c r="A483" s="3"/>
    </row>
    <row r="484" ht="13.5" hidden="1">
      <c r="A484" s="3"/>
    </row>
    <row r="485" ht="13.5" hidden="1">
      <c r="A485" s="3"/>
    </row>
    <row r="486" ht="13.5" hidden="1">
      <c r="A486" s="3"/>
    </row>
    <row r="487" ht="13.5" hidden="1">
      <c r="A487" s="3"/>
    </row>
    <row r="488" ht="13.5" hidden="1">
      <c r="A488" s="3"/>
    </row>
    <row r="489" ht="13.5" hidden="1">
      <c r="A489" s="3"/>
    </row>
    <row r="490" ht="13.5" hidden="1">
      <c r="A490" s="3"/>
    </row>
    <row r="491" ht="13.5" hidden="1">
      <c r="A491" s="3"/>
    </row>
    <row r="492" ht="13.5" hidden="1">
      <c r="A492" s="3"/>
    </row>
    <row r="493" ht="13.5" hidden="1">
      <c r="A493" s="3"/>
    </row>
    <row r="494" ht="13.5" hidden="1">
      <c r="A494" s="3"/>
    </row>
    <row r="495" ht="13.5" hidden="1">
      <c r="A495" s="3"/>
    </row>
    <row r="496" ht="13.5" hidden="1">
      <c r="A496" s="3"/>
    </row>
    <row r="497" ht="13.5" hidden="1">
      <c r="A497" s="3"/>
    </row>
    <row r="498" ht="13.5" hidden="1">
      <c r="A498" s="3"/>
    </row>
    <row r="499" ht="13.5" hidden="1">
      <c r="A499" s="3"/>
    </row>
    <row r="500" ht="13.5" hidden="1">
      <c r="A500" s="3"/>
    </row>
    <row r="501" ht="13.5" hidden="1">
      <c r="A501" s="3"/>
    </row>
    <row r="502" ht="13.5" hidden="1">
      <c r="A502" s="3"/>
    </row>
    <row r="503" ht="13.5" hidden="1">
      <c r="A503" s="3"/>
    </row>
    <row r="504" ht="13.5" hidden="1">
      <c r="A504" s="3"/>
    </row>
    <row r="505" ht="13.5" hidden="1">
      <c r="A505" s="3"/>
    </row>
    <row r="506" ht="13.5" hidden="1">
      <c r="A506" s="3"/>
    </row>
    <row r="507" ht="13.5" hidden="1">
      <c r="A507" s="3"/>
    </row>
    <row r="508" ht="13.5" hidden="1">
      <c r="A508" s="3"/>
    </row>
    <row r="509" ht="13.5" hidden="1">
      <c r="A509" s="3"/>
    </row>
    <row r="510" ht="13.5" hidden="1">
      <c r="A510" s="3"/>
    </row>
    <row r="511" ht="13.5" hidden="1">
      <c r="A511" s="3"/>
    </row>
    <row r="512" ht="13.5" hidden="1">
      <c r="A512" s="3"/>
    </row>
    <row r="513" ht="13.5" hidden="1">
      <c r="A513" s="3"/>
    </row>
    <row r="514" ht="13.5" hidden="1">
      <c r="A514" s="3"/>
    </row>
    <row r="515" ht="13.5" hidden="1">
      <c r="A515" s="3"/>
    </row>
    <row r="516" ht="13.5" hidden="1">
      <c r="A516" s="3"/>
    </row>
    <row r="517" ht="13.5" hidden="1">
      <c r="A517" s="3"/>
    </row>
    <row r="518" ht="13.5" hidden="1">
      <c r="A518" s="3"/>
    </row>
    <row r="519" ht="13.5" hidden="1">
      <c r="A519" s="3"/>
    </row>
    <row r="520" ht="13.5" hidden="1">
      <c r="A520" s="3"/>
    </row>
    <row r="521" ht="13.5" hidden="1">
      <c r="A521" s="3"/>
    </row>
    <row r="522" ht="13.5" hidden="1">
      <c r="A522" s="3"/>
    </row>
    <row r="523" ht="13.5" hidden="1">
      <c r="A523" s="3"/>
    </row>
    <row r="524" ht="13.5" hidden="1">
      <c r="A524" s="3"/>
    </row>
    <row r="525" ht="13.5" hidden="1">
      <c r="A525" s="3"/>
    </row>
    <row r="526" ht="13.5" hidden="1">
      <c r="A526" s="3"/>
    </row>
    <row r="527" ht="13.5" hidden="1">
      <c r="A527" s="3"/>
    </row>
    <row r="528" ht="13.5" hidden="1">
      <c r="A528" s="3"/>
    </row>
    <row r="529" ht="13.5" hidden="1">
      <c r="A529" s="3"/>
    </row>
    <row r="530" ht="13.5" hidden="1">
      <c r="A530" s="3"/>
    </row>
    <row r="531" ht="13.5" hidden="1">
      <c r="A531" s="3"/>
    </row>
    <row r="532" ht="13.5" hidden="1">
      <c r="A532" s="3"/>
    </row>
    <row r="533" ht="13.5" hidden="1">
      <c r="A533" s="3"/>
    </row>
    <row r="534" ht="13.5" hidden="1">
      <c r="A534" s="3"/>
    </row>
    <row r="535" ht="13.5" hidden="1">
      <c r="A535" s="3"/>
    </row>
    <row r="536" ht="13.5" hidden="1">
      <c r="A536" s="3"/>
    </row>
    <row r="537" ht="13.5" hidden="1">
      <c r="A537" s="3"/>
    </row>
    <row r="538" ht="13.5" hidden="1">
      <c r="A538" s="3"/>
    </row>
    <row r="539" ht="13.5" hidden="1">
      <c r="A539" s="3"/>
    </row>
    <row r="540" ht="13.5" hidden="1">
      <c r="A540" s="3"/>
    </row>
    <row r="541" ht="13.5" hidden="1">
      <c r="A541" s="3"/>
    </row>
    <row r="542" ht="13.5" hidden="1">
      <c r="A542" s="3"/>
    </row>
    <row r="543" ht="13.5" hidden="1">
      <c r="A543" s="3"/>
    </row>
    <row r="544" ht="13.5" hidden="1">
      <c r="A544" s="3"/>
    </row>
    <row r="545" ht="13.5" hidden="1">
      <c r="A545" s="3"/>
    </row>
    <row r="546" ht="13.5" hidden="1">
      <c r="A546" s="3"/>
    </row>
    <row r="547" ht="13.5" hidden="1">
      <c r="A547" s="3"/>
    </row>
    <row r="548" ht="13.5" hidden="1">
      <c r="A548" s="3"/>
    </row>
    <row r="549" ht="13.5" hidden="1">
      <c r="A549" s="3"/>
    </row>
    <row r="550" ht="13.5" hidden="1">
      <c r="A550" s="3"/>
    </row>
    <row r="551" ht="13.5" hidden="1">
      <c r="A551" s="3"/>
    </row>
    <row r="552" ht="13.5" hidden="1">
      <c r="A552" s="3"/>
    </row>
    <row r="553" ht="13.5" hidden="1">
      <c r="A553" s="3"/>
    </row>
    <row r="554" ht="13.5" hidden="1">
      <c r="A554" s="3"/>
    </row>
    <row r="555" ht="13.5" hidden="1">
      <c r="A555" s="3"/>
    </row>
    <row r="556" ht="13.5" hidden="1">
      <c r="A556" s="3"/>
    </row>
    <row r="557" ht="13.5" hidden="1">
      <c r="A557" s="3"/>
    </row>
    <row r="558" ht="13.5" hidden="1">
      <c r="A558" s="3"/>
    </row>
    <row r="559" ht="13.5" hidden="1">
      <c r="A559" s="3"/>
    </row>
    <row r="560" ht="13.5" hidden="1">
      <c r="A560" s="3"/>
    </row>
    <row r="561" ht="13.5" hidden="1">
      <c r="A561" s="3"/>
    </row>
    <row r="562" ht="13.5" hidden="1">
      <c r="A562" s="3"/>
    </row>
    <row r="563" ht="13.5" hidden="1">
      <c r="A563" s="3"/>
    </row>
    <row r="564" ht="13.5" hidden="1">
      <c r="A564" s="3"/>
    </row>
    <row r="565" ht="13.5" hidden="1">
      <c r="A565" s="3"/>
    </row>
    <row r="566" ht="13.5" hidden="1">
      <c r="A566" s="3"/>
    </row>
    <row r="567" ht="13.5" hidden="1">
      <c r="A567" s="3"/>
    </row>
    <row r="568" ht="13.5" hidden="1">
      <c r="A568" s="3"/>
    </row>
    <row r="569" ht="13.5" hidden="1">
      <c r="A569" s="3"/>
    </row>
    <row r="570" ht="13.5" hidden="1">
      <c r="A570" s="3"/>
    </row>
    <row r="571" ht="13.5" hidden="1">
      <c r="A571" s="3"/>
    </row>
    <row r="572" ht="13.5" hidden="1">
      <c r="A572" s="3"/>
    </row>
    <row r="573" ht="13.5" hidden="1">
      <c r="A573" s="3"/>
    </row>
    <row r="574" ht="13.5" hidden="1">
      <c r="A574" s="3"/>
    </row>
    <row r="575" ht="13.5" hidden="1">
      <c r="A575" s="3"/>
    </row>
    <row r="576" ht="13.5" hidden="1">
      <c r="A576" s="3"/>
    </row>
    <row r="577" ht="13.5" hidden="1">
      <c r="A577" s="3"/>
    </row>
    <row r="578" ht="13.5" hidden="1">
      <c r="A578" s="3"/>
    </row>
    <row r="579" ht="13.5" hidden="1">
      <c r="A579" s="3"/>
    </row>
    <row r="580" ht="13.5" hidden="1">
      <c r="A580" s="3"/>
    </row>
    <row r="581" ht="13.5" hidden="1">
      <c r="A581" s="3"/>
    </row>
    <row r="582" ht="13.5" hidden="1">
      <c r="A582" s="3"/>
    </row>
    <row r="583" ht="13.5" hidden="1">
      <c r="A583" s="3"/>
    </row>
    <row r="584" ht="13.5" hidden="1">
      <c r="A584" s="3"/>
    </row>
    <row r="585" ht="13.5" hidden="1">
      <c r="A585" s="3"/>
    </row>
    <row r="586" ht="13.5" hidden="1">
      <c r="A586" s="3"/>
    </row>
    <row r="587" ht="13.5" hidden="1">
      <c r="A587" s="3"/>
    </row>
    <row r="588" ht="13.5" hidden="1">
      <c r="A588" s="3"/>
    </row>
    <row r="589" ht="13.5" hidden="1">
      <c r="A589" s="3"/>
    </row>
    <row r="590" ht="13.5" hidden="1">
      <c r="A590" s="3"/>
    </row>
    <row r="591" ht="13.5" hidden="1">
      <c r="A591" s="3"/>
    </row>
    <row r="592" ht="13.5" hidden="1">
      <c r="A592" s="3"/>
    </row>
    <row r="593" ht="13.5" hidden="1">
      <c r="A593" s="3"/>
    </row>
    <row r="594" ht="13.5" hidden="1">
      <c r="A594" s="3"/>
    </row>
    <row r="595" ht="13.5" hidden="1">
      <c r="A595" s="3"/>
    </row>
    <row r="596" ht="13.5" hidden="1">
      <c r="A596" s="3"/>
    </row>
    <row r="597" ht="13.5" hidden="1">
      <c r="A597" s="3"/>
    </row>
    <row r="598" ht="13.5" hidden="1">
      <c r="A598" s="3"/>
    </row>
    <row r="599" ht="13.5" hidden="1">
      <c r="A599" s="3"/>
    </row>
    <row r="600" ht="13.5" hidden="1">
      <c r="A600" s="3"/>
    </row>
    <row r="601" ht="13.5" hidden="1">
      <c r="A601" s="3"/>
    </row>
    <row r="602" ht="13.5" hidden="1">
      <c r="A602" s="3"/>
    </row>
    <row r="603" ht="13.5" hidden="1">
      <c r="A603" s="3"/>
    </row>
    <row r="604" ht="13.5" hidden="1">
      <c r="A604" s="3"/>
    </row>
    <row r="605" ht="13.5" hidden="1">
      <c r="A605" s="3"/>
    </row>
    <row r="606" ht="13.5" hidden="1">
      <c r="A606" s="3"/>
    </row>
    <row r="607" ht="13.5" hidden="1">
      <c r="A607" s="3"/>
    </row>
    <row r="608" ht="13.5" hidden="1">
      <c r="A608" s="3"/>
    </row>
    <row r="609" ht="13.5" hidden="1">
      <c r="A609" s="3"/>
    </row>
    <row r="610" ht="13.5" hidden="1">
      <c r="A610" s="3"/>
    </row>
    <row r="611" ht="13.5" hidden="1">
      <c r="A611" s="3"/>
    </row>
    <row r="612" ht="13.5" hidden="1">
      <c r="A612" s="3"/>
    </row>
    <row r="613" ht="13.5" hidden="1">
      <c r="A613" s="3"/>
    </row>
    <row r="614" ht="13.5" hidden="1">
      <c r="A614" s="3"/>
    </row>
    <row r="615" ht="13.5" hidden="1">
      <c r="A615" s="3"/>
    </row>
    <row r="616" ht="13.5" hidden="1">
      <c r="A616" s="3"/>
    </row>
    <row r="617" ht="13.5" hidden="1">
      <c r="A617" s="3"/>
    </row>
    <row r="618" ht="13.5" hidden="1">
      <c r="A618" s="3"/>
    </row>
    <row r="619" ht="13.5" hidden="1">
      <c r="A619" s="3"/>
    </row>
    <row r="620" ht="13.5" hidden="1">
      <c r="A620" s="3"/>
    </row>
    <row r="621" ht="13.5" hidden="1">
      <c r="A621" s="3"/>
    </row>
    <row r="622" ht="13.5" hidden="1">
      <c r="A622" s="3"/>
    </row>
    <row r="623" ht="13.5" hidden="1">
      <c r="A623" s="3"/>
    </row>
    <row r="624" ht="13.5" hidden="1">
      <c r="A624" s="3"/>
    </row>
    <row r="625" ht="13.5" hidden="1">
      <c r="A625" s="3"/>
    </row>
    <row r="626" ht="13.5" hidden="1">
      <c r="A626" s="3"/>
    </row>
    <row r="627" ht="13.5" hidden="1">
      <c r="A627" s="3"/>
    </row>
    <row r="628" ht="13.5" hidden="1">
      <c r="A628" s="3"/>
    </row>
    <row r="629" ht="13.5" hidden="1">
      <c r="A629" s="3"/>
    </row>
    <row r="630" ht="13.5" hidden="1">
      <c r="A630" s="3"/>
    </row>
    <row r="631" ht="13.5" hidden="1">
      <c r="A631" s="3"/>
    </row>
    <row r="632" ht="13.5" hidden="1">
      <c r="A632" s="3"/>
    </row>
    <row r="633" ht="13.5" hidden="1">
      <c r="A633" s="3"/>
    </row>
    <row r="634" ht="13.5" hidden="1">
      <c r="A634" s="3"/>
    </row>
    <row r="635" ht="13.5" hidden="1">
      <c r="A635" s="3"/>
    </row>
    <row r="636" ht="13.5" hidden="1">
      <c r="A636" s="3"/>
    </row>
    <row r="637" ht="13.5" hidden="1">
      <c r="A637" s="3"/>
    </row>
    <row r="638" ht="13.5" hidden="1">
      <c r="A638" s="3"/>
    </row>
    <row r="639" ht="13.5" hidden="1">
      <c r="A639" s="3"/>
    </row>
    <row r="640" ht="13.5" hidden="1">
      <c r="A640" s="3"/>
    </row>
    <row r="641" ht="13.5" hidden="1">
      <c r="A641" s="3"/>
    </row>
    <row r="642" ht="13.5" hidden="1">
      <c r="A642" s="3"/>
    </row>
    <row r="643" ht="13.5" hidden="1">
      <c r="A643" s="3"/>
    </row>
    <row r="644" ht="13.5" hidden="1">
      <c r="A644" s="3"/>
    </row>
    <row r="645" ht="13.5" hidden="1">
      <c r="A645" s="3"/>
    </row>
    <row r="646" ht="13.5" hidden="1">
      <c r="A646" s="3"/>
    </row>
    <row r="647" ht="13.5" hidden="1">
      <c r="A647" s="3"/>
    </row>
    <row r="648" ht="13.5" hidden="1">
      <c r="A648" s="3"/>
    </row>
    <row r="649" ht="13.5" hidden="1">
      <c r="A649" s="3"/>
    </row>
    <row r="650" ht="13.5" hidden="1">
      <c r="A650" s="3"/>
    </row>
    <row r="651" ht="13.5" hidden="1">
      <c r="A651" s="3"/>
    </row>
    <row r="652" ht="13.5" hidden="1">
      <c r="A652" s="3"/>
    </row>
    <row r="653" ht="13.5" hidden="1">
      <c r="A653" s="3"/>
    </row>
    <row r="654" ht="13.5" hidden="1">
      <c r="A654" s="3"/>
    </row>
    <row r="655" ht="13.5" hidden="1">
      <c r="A655" s="3"/>
    </row>
    <row r="656" ht="13.5" hidden="1">
      <c r="A656" s="3"/>
    </row>
    <row r="657" ht="13.5" hidden="1">
      <c r="A657" s="3"/>
    </row>
    <row r="658" ht="13.5" hidden="1">
      <c r="A658" s="3"/>
    </row>
    <row r="659" ht="13.5" hidden="1">
      <c r="A659" s="3"/>
    </row>
    <row r="660" ht="13.5" hidden="1">
      <c r="A660" s="3"/>
    </row>
    <row r="661" ht="13.5" hidden="1">
      <c r="A661" s="3"/>
    </row>
    <row r="662" ht="13.5" hidden="1">
      <c r="A662" s="3"/>
    </row>
    <row r="663" ht="13.5" hidden="1">
      <c r="A663" s="3"/>
    </row>
    <row r="664" ht="13.5" hidden="1">
      <c r="A664" s="3"/>
    </row>
    <row r="665" ht="13.5" hidden="1">
      <c r="A665" s="3"/>
    </row>
    <row r="666" ht="13.5" hidden="1">
      <c r="A666" s="3"/>
    </row>
    <row r="667" ht="13.5" hidden="1">
      <c r="A667" s="3"/>
    </row>
    <row r="668" ht="13.5" hidden="1">
      <c r="A668" s="3"/>
    </row>
    <row r="669" ht="13.5" hidden="1">
      <c r="A669" s="3"/>
    </row>
    <row r="670" ht="13.5" hidden="1">
      <c r="A670" s="3"/>
    </row>
    <row r="671" ht="13.5" hidden="1">
      <c r="A671" s="3"/>
    </row>
    <row r="672" ht="13.5" hidden="1">
      <c r="A672" s="3"/>
    </row>
    <row r="673" ht="13.5" hidden="1">
      <c r="A673" s="3"/>
    </row>
    <row r="674" ht="13.5" hidden="1">
      <c r="A674" s="3"/>
    </row>
    <row r="675" ht="13.5" hidden="1">
      <c r="A675" s="3"/>
    </row>
    <row r="676" ht="13.5" hidden="1">
      <c r="A676" s="3"/>
    </row>
    <row r="677" ht="13.5" hidden="1">
      <c r="A677" s="3"/>
    </row>
    <row r="678" ht="13.5" hidden="1">
      <c r="A678" s="3"/>
    </row>
    <row r="679" ht="13.5" hidden="1">
      <c r="A679" s="3"/>
    </row>
    <row r="680" ht="13.5" hidden="1">
      <c r="A680" s="3"/>
    </row>
    <row r="681" ht="13.5" hidden="1">
      <c r="A681" s="3"/>
    </row>
    <row r="682" ht="13.5" hidden="1">
      <c r="A682" s="3"/>
    </row>
    <row r="683" ht="13.5" hidden="1">
      <c r="A683" s="3"/>
    </row>
    <row r="684" ht="13.5" hidden="1">
      <c r="A684" s="3"/>
    </row>
    <row r="685" ht="13.5" hidden="1">
      <c r="A685" s="3"/>
    </row>
    <row r="686" ht="13.5" hidden="1">
      <c r="A686" s="3"/>
    </row>
    <row r="687" ht="13.5" hidden="1">
      <c r="A687" s="3"/>
    </row>
    <row r="688" ht="13.5" hidden="1">
      <c r="A688" s="3"/>
    </row>
    <row r="689" ht="13.5" hidden="1">
      <c r="A689" s="3"/>
    </row>
    <row r="690" ht="13.5" hidden="1">
      <c r="A690" s="3"/>
    </row>
    <row r="691" ht="13.5" hidden="1">
      <c r="A691" s="3"/>
    </row>
    <row r="692" ht="13.5" hidden="1">
      <c r="A692" s="3"/>
    </row>
    <row r="693" ht="13.5" hidden="1">
      <c r="A693" s="3"/>
    </row>
    <row r="694" ht="13.5" hidden="1">
      <c r="A694" s="3"/>
    </row>
    <row r="695" ht="13.5" hidden="1">
      <c r="A695" s="3"/>
    </row>
    <row r="696" ht="13.5" hidden="1">
      <c r="A696" s="3"/>
    </row>
    <row r="697" ht="13.5" hidden="1">
      <c r="A697" s="3"/>
    </row>
    <row r="698" ht="13.5" hidden="1">
      <c r="A698" s="3"/>
    </row>
    <row r="699" ht="13.5" hidden="1">
      <c r="A699" s="3"/>
    </row>
    <row r="700" ht="13.5" hidden="1">
      <c r="A700" s="3"/>
    </row>
    <row r="701" ht="13.5" hidden="1">
      <c r="A701" s="3"/>
    </row>
    <row r="702" ht="13.5" hidden="1">
      <c r="A702" s="3"/>
    </row>
    <row r="703" ht="13.5" hidden="1">
      <c r="A703" s="3"/>
    </row>
    <row r="704" ht="13.5" hidden="1">
      <c r="A704" s="3"/>
    </row>
    <row r="705" ht="13.5" hidden="1">
      <c r="A705" s="3"/>
    </row>
    <row r="706" ht="13.5" hidden="1">
      <c r="A706" s="3"/>
    </row>
    <row r="707" ht="13.5" hidden="1">
      <c r="A707" s="3"/>
    </row>
    <row r="708" ht="13.5" hidden="1">
      <c r="A708" s="3"/>
    </row>
    <row r="709" ht="13.5" hidden="1">
      <c r="A709" s="3"/>
    </row>
    <row r="710" ht="13.5" hidden="1">
      <c r="A710" s="3"/>
    </row>
    <row r="711" ht="13.5" hidden="1">
      <c r="A711" s="3"/>
    </row>
    <row r="712" ht="13.5" hidden="1">
      <c r="A712" s="3"/>
    </row>
    <row r="713" ht="13.5" hidden="1">
      <c r="A713" s="3"/>
    </row>
    <row r="714" ht="13.5" hidden="1">
      <c r="A714" s="3"/>
    </row>
    <row r="715" ht="13.5" hidden="1">
      <c r="A715" s="3"/>
    </row>
    <row r="716" ht="13.5" hidden="1">
      <c r="A716" s="3"/>
    </row>
    <row r="717" ht="13.5" hidden="1">
      <c r="A717" s="3"/>
    </row>
    <row r="718" ht="13.5" hidden="1">
      <c r="A718" s="3"/>
    </row>
    <row r="719" ht="13.5" hidden="1">
      <c r="A719" s="3"/>
    </row>
    <row r="720" ht="13.5" hidden="1">
      <c r="A720" s="3"/>
    </row>
    <row r="721" ht="13.5" hidden="1">
      <c r="A721" s="3"/>
    </row>
    <row r="722" ht="13.5" hidden="1">
      <c r="A722" s="3"/>
    </row>
    <row r="723" ht="13.5" hidden="1">
      <c r="A723" s="3"/>
    </row>
    <row r="724" ht="13.5" hidden="1">
      <c r="A724" s="3"/>
    </row>
    <row r="725" ht="13.5" hidden="1">
      <c r="A725" s="3"/>
    </row>
    <row r="726" ht="13.5" hidden="1">
      <c r="A726" s="3"/>
    </row>
    <row r="727" ht="13.5" hidden="1">
      <c r="A727" s="3"/>
    </row>
    <row r="728" ht="13.5" hidden="1">
      <c r="A728" s="3"/>
    </row>
    <row r="729" ht="13.5" hidden="1">
      <c r="A729" s="3"/>
    </row>
    <row r="730" ht="13.5" hidden="1">
      <c r="A730" s="3"/>
    </row>
    <row r="731" ht="13.5" hidden="1">
      <c r="A731" s="3"/>
    </row>
    <row r="732" ht="13.5" hidden="1">
      <c r="A732" s="3"/>
    </row>
    <row r="733" ht="13.5" hidden="1">
      <c r="A733" s="3"/>
    </row>
    <row r="734" ht="13.5" hidden="1">
      <c r="A734" s="3"/>
    </row>
    <row r="735" ht="13.5" hidden="1">
      <c r="A735" s="3"/>
    </row>
    <row r="736" ht="13.5" hidden="1">
      <c r="A736" s="3"/>
    </row>
    <row r="737" ht="13.5" hidden="1">
      <c r="A737" s="3"/>
    </row>
    <row r="738" ht="13.5" hidden="1">
      <c r="A738" s="3"/>
    </row>
    <row r="739" ht="13.5" hidden="1">
      <c r="A739" s="3"/>
    </row>
    <row r="740" ht="13.5" hidden="1">
      <c r="A740" s="3"/>
    </row>
    <row r="741" ht="13.5" hidden="1">
      <c r="A741" s="3"/>
    </row>
    <row r="742" ht="13.5" hidden="1">
      <c r="A742" s="3"/>
    </row>
    <row r="743" ht="13.5" hidden="1">
      <c r="A743" s="3"/>
    </row>
    <row r="744" ht="13.5" hidden="1">
      <c r="A744" s="3"/>
    </row>
    <row r="745" ht="13.5" hidden="1">
      <c r="A745" s="3"/>
    </row>
    <row r="746" ht="13.5" hidden="1">
      <c r="A746" s="3"/>
    </row>
    <row r="747" ht="13.5" hidden="1">
      <c r="A747" s="3"/>
    </row>
    <row r="748" ht="13.5" hidden="1">
      <c r="A748" s="3"/>
    </row>
    <row r="749" ht="13.5" hidden="1">
      <c r="A749" s="3"/>
    </row>
    <row r="750" ht="13.5" hidden="1">
      <c r="A750" s="3"/>
    </row>
    <row r="751" ht="13.5" hidden="1">
      <c r="A751" s="3"/>
    </row>
    <row r="752" ht="13.5" hidden="1">
      <c r="A752" s="3"/>
    </row>
    <row r="753" ht="13.5" hidden="1">
      <c r="A753" s="3"/>
    </row>
    <row r="754" ht="13.5" hidden="1">
      <c r="A754" s="3"/>
    </row>
    <row r="755" ht="13.5" hidden="1">
      <c r="A755" s="3"/>
    </row>
    <row r="756" ht="13.5" hidden="1">
      <c r="A756" s="3"/>
    </row>
    <row r="757" ht="13.5" hidden="1">
      <c r="A757" s="3"/>
    </row>
    <row r="758" ht="13.5" hidden="1">
      <c r="A758" s="3"/>
    </row>
    <row r="759" ht="13.5" hidden="1">
      <c r="A759" s="3"/>
    </row>
    <row r="760" ht="13.5" hidden="1">
      <c r="A760" s="3"/>
    </row>
    <row r="761" ht="13.5" hidden="1">
      <c r="A761" s="3"/>
    </row>
    <row r="762" ht="13.5" hidden="1">
      <c r="A762" s="3"/>
    </row>
    <row r="763" ht="13.5" hidden="1">
      <c r="A763" s="3"/>
    </row>
    <row r="764" ht="13.5" hidden="1">
      <c r="A764" s="3"/>
    </row>
    <row r="765" ht="13.5" hidden="1">
      <c r="A765" s="3"/>
    </row>
    <row r="766" ht="13.5" hidden="1">
      <c r="A766" s="3"/>
    </row>
    <row r="767" ht="13.5" hidden="1">
      <c r="A767" s="3"/>
    </row>
    <row r="768" ht="13.5" hidden="1">
      <c r="A768" s="3"/>
    </row>
    <row r="769" ht="13.5" hidden="1">
      <c r="A769" s="3"/>
    </row>
    <row r="770" ht="13.5" hidden="1">
      <c r="A770" s="3"/>
    </row>
    <row r="771" ht="13.5" hidden="1">
      <c r="A771" s="3"/>
    </row>
    <row r="772" ht="13.5" hidden="1">
      <c r="A772" s="3"/>
    </row>
    <row r="773" ht="13.5" hidden="1">
      <c r="A773" s="3"/>
    </row>
    <row r="774" ht="13.5" hidden="1">
      <c r="A774" s="3"/>
    </row>
    <row r="775" ht="13.5" hidden="1">
      <c r="A775" s="3"/>
    </row>
    <row r="776" ht="13.5" hidden="1">
      <c r="A776" s="3"/>
    </row>
    <row r="777" ht="13.5" hidden="1">
      <c r="A777" s="3"/>
    </row>
  </sheetData>
  <sheetProtection/>
  <mergeCells count="212">
    <mergeCell ref="K9:L10"/>
    <mergeCell ref="Y29:Z30"/>
    <mergeCell ref="AG29:AK30"/>
    <mergeCell ref="AG19:AK20"/>
    <mergeCell ref="AG21:AK22"/>
    <mergeCell ref="AG23:AK24"/>
    <mergeCell ref="AG25:AK26"/>
    <mergeCell ref="AG27:AK28"/>
    <mergeCell ref="AE19:AF20"/>
    <mergeCell ref="AG15:AK16"/>
    <mergeCell ref="AG17:AK18"/>
    <mergeCell ref="V51:Z51"/>
    <mergeCell ref="V50:Z50"/>
    <mergeCell ref="E5:Q5"/>
    <mergeCell ref="K25:L26"/>
    <mergeCell ref="K27:L28"/>
    <mergeCell ref="K29:L30"/>
    <mergeCell ref="K48:L49"/>
    <mergeCell ref="Y27:Z28"/>
    <mergeCell ref="B29:H30"/>
    <mergeCell ref="AG5:AK5"/>
    <mergeCell ref="AG7:AK7"/>
    <mergeCell ref="AG8:AK8"/>
    <mergeCell ref="AG9:AK10"/>
    <mergeCell ref="AG11:AK12"/>
    <mergeCell ref="AG13:AK14"/>
    <mergeCell ref="AC27:AD28"/>
    <mergeCell ref="AE27:AF28"/>
    <mergeCell ref="AE31:AF32"/>
    <mergeCell ref="O48:P49"/>
    <mergeCell ref="AA48:AB49"/>
    <mergeCell ref="AC48:AD49"/>
    <mergeCell ref="AE48:AF49"/>
    <mergeCell ref="W31:X32"/>
    <mergeCell ref="Y31:Z32"/>
    <mergeCell ref="O31:P32"/>
    <mergeCell ref="Y48:Z49"/>
    <mergeCell ref="AA31:AB32"/>
    <mergeCell ref="AC31:AD32"/>
    <mergeCell ref="W48:X49"/>
    <mergeCell ref="W29:X30"/>
    <mergeCell ref="AA29:AB30"/>
    <mergeCell ref="AC29:AD30"/>
    <mergeCell ref="I29:J30"/>
    <mergeCell ref="M29:N30"/>
    <mergeCell ref="O29:P30"/>
    <mergeCell ref="Q29:R30"/>
    <mergeCell ref="S29:T30"/>
    <mergeCell ref="U48:V49"/>
    <mergeCell ref="S48:T49"/>
    <mergeCell ref="I48:J49"/>
    <mergeCell ref="M48:N49"/>
    <mergeCell ref="Q48:R49"/>
    <mergeCell ref="O19:P20"/>
    <mergeCell ref="Q19:R20"/>
    <mergeCell ref="U29:V30"/>
    <mergeCell ref="O15:P16"/>
    <mergeCell ref="S15:T16"/>
    <mergeCell ref="AA21:AB22"/>
    <mergeCell ref="AA27:AB28"/>
    <mergeCell ref="W27:X28"/>
    <mergeCell ref="S25:T26"/>
    <mergeCell ref="U25:V26"/>
    <mergeCell ref="S7:S8"/>
    <mergeCell ref="T7:T8"/>
    <mergeCell ref="AE17:AF18"/>
    <mergeCell ref="AE25:AF26"/>
    <mergeCell ref="AE23:AF24"/>
    <mergeCell ref="Q11:R12"/>
    <mergeCell ref="S11:T12"/>
    <mergeCell ref="U11:V12"/>
    <mergeCell ref="Q15:R16"/>
    <mergeCell ref="AE21:AF22"/>
    <mergeCell ref="K15:L16"/>
    <mergeCell ref="K17:L18"/>
    <mergeCell ref="Q7:Q8"/>
    <mergeCell ref="Q27:R28"/>
    <mergeCell ref="O27:P28"/>
    <mergeCell ref="O23:P24"/>
    <mergeCell ref="K21:L22"/>
    <mergeCell ref="R7:R8"/>
    <mergeCell ref="K11:L12"/>
    <mergeCell ref="K13:L14"/>
    <mergeCell ref="I13:J14"/>
    <mergeCell ref="I15:J16"/>
    <mergeCell ref="Y21:Z22"/>
    <mergeCell ref="W17:X18"/>
    <mergeCell ref="W19:X20"/>
    <mergeCell ref="M13:N14"/>
    <mergeCell ref="O13:P14"/>
    <mergeCell ref="Q13:R14"/>
    <mergeCell ref="M15:N16"/>
    <mergeCell ref="S13:T14"/>
    <mergeCell ref="W25:X26"/>
    <mergeCell ref="U13:V14"/>
    <mergeCell ref="M27:N28"/>
    <mergeCell ref="M17:N18"/>
    <mergeCell ref="I25:J26"/>
    <mergeCell ref="M25:N26"/>
    <mergeCell ref="S27:T28"/>
    <mergeCell ref="U27:V28"/>
    <mergeCell ref="O25:P26"/>
    <mergeCell ref="Q25:R26"/>
    <mergeCell ref="I27:J28"/>
    <mergeCell ref="AC25:AD26"/>
    <mergeCell ref="Y25:Z26"/>
    <mergeCell ref="AC23:AD24"/>
    <mergeCell ref="AA23:AB24"/>
    <mergeCell ref="AA25:AB26"/>
    <mergeCell ref="S23:T24"/>
    <mergeCell ref="U23:V24"/>
    <mergeCell ref="Y23:Z24"/>
    <mergeCell ref="W23:X24"/>
    <mergeCell ref="Q23:R24"/>
    <mergeCell ref="Y17:Z18"/>
    <mergeCell ref="W21:X22"/>
    <mergeCell ref="AA17:AB18"/>
    <mergeCell ref="AA19:AB20"/>
    <mergeCell ref="Y19:Z20"/>
    <mergeCell ref="AA9:AB10"/>
    <mergeCell ref="AC11:AD12"/>
    <mergeCell ref="AE15:AF16"/>
    <mergeCell ref="AC13:AD14"/>
    <mergeCell ref="Y15:Z16"/>
    <mergeCell ref="AE13:AF14"/>
    <mergeCell ref="AC15:AD16"/>
    <mergeCell ref="AA13:AB14"/>
    <mergeCell ref="AA15:AB16"/>
    <mergeCell ref="B25:H26"/>
    <mergeCell ref="B27:H28"/>
    <mergeCell ref="AE11:AF12"/>
    <mergeCell ref="AA11:AB12"/>
    <mergeCell ref="W11:X12"/>
    <mergeCell ref="Y11:Z12"/>
    <mergeCell ref="U15:V16"/>
    <mergeCell ref="W15:X16"/>
    <mergeCell ref="W13:X14"/>
    <mergeCell ref="Y13:Z14"/>
    <mergeCell ref="B21:H22"/>
    <mergeCell ref="B23:H24"/>
    <mergeCell ref="M21:N22"/>
    <mergeCell ref="O21:P22"/>
    <mergeCell ref="I23:J24"/>
    <mergeCell ref="M23:N24"/>
    <mergeCell ref="I21:J22"/>
    <mergeCell ref="K23:L24"/>
    <mergeCell ref="M9:N10"/>
    <mergeCell ref="I9:J10"/>
    <mergeCell ref="I11:J12"/>
    <mergeCell ref="AI48:AI49"/>
    <mergeCell ref="Q21:R22"/>
    <mergeCell ref="S21:T22"/>
    <mergeCell ref="U21:V22"/>
    <mergeCell ref="W9:X10"/>
    <mergeCell ref="Y9:Z10"/>
    <mergeCell ref="AC9:AD10"/>
    <mergeCell ref="S9:T10"/>
    <mergeCell ref="U9:V10"/>
    <mergeCell ref="B13:H14"/>
    <mergeCell ref="B15:H16"/>
    <mergeCell ref="B9:H10"/>
    <mergeCell ref="B11:H12"/>
    <mergeCell ref="O9:P10"/>
    <mergeCell ref="Q9:R10"/>
    <mergeCell ref="M11:N12"/>
    <mergeCell ref="O11:P12"/>
    <mergeCell ref="B17:H18"/>
    <mergeCell ref="B19:H20"/>
    <mergeCell ref="S19:T20"/>
    <mergeCell ref="U19:V20"/>
    <mergeCell ref="O17:P18"/>
    <mergeCell ref="M19:N20"/>
    <mergeCell ref="Q17:R18"/>
    <mergeCell ref="I17:J18"/>
    <mergeCell ref="I19:J20"/>
    <mergeCell ref="K19:L20"/>
    <mergeCell ref="AC4:AH4"/>
    <mergeCell ref="B31:H32"/>
    <mergeCell ref="I31:J32"/>
    <mergeCell ref="K31:L32"/>
    <mergeCell ref="M31:N32"/>
    <mergeCell ref="S17:T18"/>
    <mergeCell ref="U17:V18"/>
    <mergeCell ref="Q31:R32"/>
    <mergeCell ref="S31:T32"/>
    <mergeCell ref="U31:V32"/>
    <mergeCell ref="M7:M8"/>
    <mergeCell ref="N7:N8"/>
    <mergeCell ref="O7:O8"/>
    <mergeCell ref="P7:P8"/>
    <mergeCell ref="J7:J8"/>
    <mergeCell ref="I7:I8"/>
    <mergeCell ref="K7:K8"/>
    <mergeCell ref="L7:L8"/>
    <mergeCell ref="Y7:Y8"/>
    <mergeCell ref="Z7:Z8"/>
    <mergeCell ref="AA7:AA8"/>
    <mergeCell ref="AB7:AB8"/>
    <mergeCell ref="U7:U8"/>
    <mergeCell ref="V7:V8"/>
    <mergeCell ref="W7:W8"/>
    <mergeCell ref="X7:X8"/>
    <mergeCell ref="AG31:AK32"/>
    <mergeCell ref="AC7:AC8"/>
    <mergeCell ref="AD7:AD8"/>
    <mergeCell ref="AE7:AE8"/>
    <mergeCell ref="AF7:AF8"/>
    <mergeCell ref="AE9:AF10"/>
    <mergeCell ref="AC21:AD22"/>
    <mergeCell ref="AC19:AD20"/>
    <mergeCell ref="AC17:AD18"/>
    <mergeCell ref="AE29:AF30"/>
  </mergeCells>
  <dataValidations count="3">
    <dataValidation allowBlank="1" showInputMessage="1" showErrorMessage="1" prompt="YYYY/MM/DD" sqref="AC4:AH4"/>
    <dataValidation allowBlank="1" showInputMessage="1" showErrorMessage="1" prompt="YYYY/MM/DD&#10;" sqref="V51:Z51"/>
    <dataValidation allowBlank="1" showInputMessage="1" showErrorMessage="1" prompt="YYYY/MM/DD &#10;" sqref="V50:Z50"/>
  </dataValidations>
  <printOptions/>
  <pageMargins left="0.31496062992125984" right="0.1968503937007874" top="0.5905511811023623" bottom="0.2362204724409449" header="0.4724409448818898" footer="0.2362204724409449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(株)富士通金融ｼｽﾃﾑｽﾞ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月別売上推移表</dc:title>
  <dc:subject/>
  <dc:creator>1-3</dc:creator>
  <cp:keywords>月別売上推移表</cp:keywords>
  <dc:description/>
  <cp:lastModifiedBy>user</cp:lastModifiedBy>
  <cp:lastPrinted>2006-03-07T08:45:47Z</cp:lastPrinted>
  <dcterms:created xsi:type="dcterms:W3CDTF">1999-11-01T04:16:38Z</dcterms:created>
  <dcterms:modified xsi:type="dcterms:W3CDTF">2024-01-17T23:53:18Z</dcterms:modified>
  <cp:category/>
  <cp:version/>
  <cp:contentType/>
  <cp:contentStatus/>
</cp:coreProperties>
</file>